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defaultThemeVersion="166925"/>
  <mc:AlternateContent xmlns:mc="http://schemas.openxmlformats.org/markup-compatibility/2006">
    <mc:Choice Requires="x15">
      <x15ac:absPath xmlns:x15ac="http://schemas.microsoft.com/office/spreadsheetml/2010/11/ac" url="/Users/katiewagner/Desktop/ecu/8. Spring 26/PADM 6900/"/>
    </mc:Choice>
  </mc:AlternateContent>
  <xr:revisionPtr revIDLastSave="0" documentId="8_{D2411CD0-F219-464C-BE15-C9960582A4AE}" xr6:coauthVersionLast="47" xr6:coauthVersionMax="47" xr10:uidLastSave="{00000000-0000-0000-0000-000000000000}"/>
  <bookViews>
    <workbookView xWindow="0" yWindow="740" windowWidth="29400" windowHeight="18380" activeTab="2" xr2:uid="{00000000-000D-0000-FFFF-FFFF00000000}"/>
  </bookViews>
  <sheets>
    <sheet name="Codebook" sheetId="2" r:id="rId1"/>
    <sheet name="Raw Coding" sheetId="3" r:id="rId2"/>
    <sheet name="Basic Info" sheetId="1" r:id="rId3"/>
    <sheet name="Pivot Table" sheetId="4" r:id="rId4"/>
  </sheets>
  <definedNames>
    <definedName name="_xlnm._FilterDatabase" localSheetId="1" hidden="1">'Raw Coding'!$H$1:$H$264</definedName>
  </definedNames>
  <calcPr calcId="191028"/>
  <pivotCaches>
    <pivotCache cacheId="7" r:id="rId5"/>
    <pivotCache cacheId="8" r:id="rId6"/>
    <pivotCache cacheId="9" r:id="rId7"/>
    <pivotCache cacheId="10" r:id="rId8"/>
    <pivotCache cacheId="11" r:id="rId9"/>
    <pivotCache cacheId="12" r:id="rId10"/>
    <pivotCache cacheId="13"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G13" i="1"/>
  <c r="F13" i="1"/>
  <c r="O4" i="1"/>
  <c r="O5" i="1"/>
  <c r="O6" i="1"/>
  <c r="O7" i="1"/>
  <c r="O8" i="1"/>
  <c r="O9" i="1"/>
  <c r="O10" i="1"/>
  <c r="O3" i="1"/>
  <c r="N4" i="1"/>
  <c r="N5" i="1"/>
  <c r="N6" i="1"/>
  <c r="N7" i="1"/>
  <c r="N8" i="1"/>
  <c r="N9" i="1"/>
  <c r="N10" i="1"/>
  <c r="N3" i="1"/>
  <c r="C55" i="4"/>
  <c r="C54" i="4"/>
  <c r="G5" i="4"/>
  <c r="G4" i="4"/>
  <c r="F12" i="1"/>
  <c r="M264" i="3"/>
  <c r="N12" i="1" l="1"/>
</calcChain>
</file>

<file path=xl/sharedStrings.xml><?xml version="1.0" encoding="utf-8"?>
<sst xmlns="http://schemas.openxmlformats.org/spreadsheetml/2006/main" count="1117" uniqueCount="420">
  <si>
    <t>Date</t>
  </si>
  <si>
    <t>Time</t>
  </si>
  <si>
    <t>Q1a</t>
  </si>
  <si>
    <t>3:15-3:35</t>
  </si>
  <si>
    <t>Raleigh</t>
  </si>
  <si>
    <t xml:space="preserve">10:00-10:13 </t>
  </si>
  <si>
    <t>Washington</t>
  </si>
  <si>
    <t xml:space="preserve">11:00-11:15 </t>
  </si>
  <si>
    <t>Chadbourn</t>
  </si>
  <si>
    <t xml:space="preserve">1:00-1:40 </t>
  </si>
  <si>
    <t>East Coast</t>
  </si>
  <si>
    <t>11:15-11:30</t>
  </si>
  <si>
    <t xml:space="preserve">1:03-1:33 </t>
  </si>
  <si>
    <t xml:space="preserve">1:01-1:15 </t>
  </si>
  <si>
    <t>2:09-2:27</t>
  </si>
  <si>
    <t>9:00-9:15</t>
  </si>
  <si>
    <t>1:32-1:51</t>
  </si>
  <si>
    <t>Codebook</t>
  </si>
  <si>
    <t>Code</t>
  </si>
  <si>
    <t>Definition</t>
  </si>
  <si>
    <t>Interviewee</t>
  </si>
  <si>
    <t>IDN</t>
  </si>
  <si>
    <t>Theme</t>
  </si>
  <si>
    <t>Institutional Capacity</t>
  </si>
  <si>
    <t>Environmental Risk</t>
  </si>
  <si>
    <t>Development Pressure</t>
  </si>
  <si>
    <t>Inequality</t>
  </si>
  <si>
    <t>Staffing</t>
  </si>
  <si>
    <t>Financial Constraints</t>
  </si>
  <si>
    <t>Flood exposure</t>
  </si>
  <si>
    <t>Storm frequency</t>
  </si>
  <si>
    <t>Impervious surface</t>
  </si>
  <si>
    <t>Climate change</t>
  </si>
  <si>
    <t>Defninition</t>
  </si>
  <si>
    <t>Ability of local governments to implement and enforce stormwater programs.</t>
  </si>
  <si>
    <t>Prioritization</t>
  </si>
  <si>
    <t>Reactive Maintenance</t>
  </si>
  <si>
    <t>Governance</t>
  </si>
  <si>
    <t>Decision-Making</t>
  </si>
  <si>
    <t>Data Capacity</t>
  </si>
  <si>
    <t>Technical Expertise</t>
  </si>
  <si>
    <t>Extreme weather events</t>
  </si>
  <si>
    <t>Political pressure</t>
  </si>
  <si>
    <t>Partnerships</t>
  </si>
  <si>
    <t>Compliance and Enforcement</t>
  </si>
  <si>
    <t>Enforcement Strategy</t>
  </si>
  <si>
    <t>Compliance Challenges</t>
  </si>
  <si>
    <t>Population/urban growth</t>
  </si>
  <si>
    <t>Land use change</t>
  </si>
  <si>
    <t>Availability of personnel</t>
  </si>
  <si>
    <t>Presence of flood-prone areas</t>
  </si>
  <si>
    <t>Decision-making about resource allocation</t>
  </si>
  <si>
    <t>The system of rules, practices, and processes guiding decision-making and authority.</t>
  </si>
  <si>
    <t>Budgetary or income limits on investment</t>
  </si>
  <si>
    <t>Specialized skills and knowledge</t>
  </si>
  <si>
    <t>Ability to collect, manage, and analyze data</t>
  </si>
  <si>
    <t>Uneven distribution of resources, opportunities, or risks</t>
  </si>
  <si>
    <t>How often storms occur in a given area</t>
  </si>
  <si>
    <t>Surfaces that prevent water absorption</t>
  </si>
  <si>
    <t>Rare and severe weather phenomena</t>
  </si>
  <si>
    <t>Long-term alteration of weather patterns</t>
  </si>
  <si>
    <t>Increasing number of people and city expansion</t>
  </si>
  <si>
    <t>Transformation of land</t>
  </si>
  <si>
    <t>Influence of political entities or stakeholders on decisions</t>
  </si>
  <si>
    <t>Repair or upkeep performed after a failure occurs</t>
  </si>
  <si>
    <t>Cooperative relationships between organizations or groups</t>
  </si>
  <si>
    <t>The act of selecting among options to guide actions</t>
  </si>
  <si>
    <t>Planned approach to ensure compliance</t>
  </si>
  <si>
    <t>Difficulties encountered in meeting or enforcing requirements</t>
  </si>
  <si>
    <t>Potential for harm or damage to the natural environment; includes environmental variables used in quantitative analysis.</t>
  </si>
  <si>
    <t>Quotes</t>
  </si>
  <si>
    <t>It just wasn’t up to standard, and now we’re paying the price</t>
  </si>
  <si>
    <t>Far behind in drainage infrastructure</t>
  </si>
  <si>
    <t>It has been neglected</t>
  </si>
  <si>
    <t>Stormwater has really only come to the forefront in the last thirty years or so</t>
  </si>
  <si>
    <t>Weather patterns changing</t>
  </si>
  <si>
    <t>A big part of it is funding, trying to find the money to do it</t>
  </si>
  <si>
    <t xml:space="preserve">Drainage infrastructure is whatever contractors have </t>
  </si>
  <si>
    <t>I’ve seen paper pipes, way out in the sticks</t>
  </si>
  <si>
    <t>We do a lot of assessment services, so we’ll go out, inventory it, look at it, collect data</t>
  </si>
  <si>
    <t>We work with companies that have equipment to put cameras in the pipe</t>
  </si>
  <si>
    <t>With the naked eye above ground, you don’t really know what’s going on</t>
  </si>
  <si>
    <t>We have equipment that uses ArcGIS Trimble and puts it into a Geodatabase</t>
  </si>
  <si>
    <t>All that is used to understand, alright, we got issues over here</t>
  </si>
  <si>
    <t>We’ll advise towns and communities of lines that are very susceptible to silt, dirt, clogging</t>
  </si>
  <si>
    <t>Chart options and help the community understand and share issues</t>
  </si>
  <si>
    <t>We feel pretty good, data is collected by municipality</t>
  </si>
  <si>
    <t xml:space="preserve">Cost, the other part of data collection is access. </t>
  </si>
  <si>
    <t>It’s a lot to go out and survey every single pipe</t>
  </si>
  <si>
    <t>We say, “There’s always a storm with your name on it. All bets are off”</t>
  </si>
  <si>
    <t>Increasing frequency and severity of storms</t>
  </si>
  <si>
    <t>In-house versus contracting out for capital projects</t>
  </si>
  <si>
    <t>Need knowledge of when pipes will fail and their true lifespans</t>
  </si>
  <si>
    <t>Natural as much as we can. If you can take a pipe out and put a channel, we’ll do that.</t>
  </si>
  <si>
    <t>People love land and want as much as they can get</t>
  </si>
  <si>
    <t>Data source for stormwater planning is impervious square footage</t>
  </si>
  <si>
    <t>Data source for planning is regional plans</t>
  </si>
  <si>
    <t>Changing geography, water is going away</t>
  </si>
  <si>
    <t>Main barrier is getting public understandig</t>
  </si>
  <si>
    <t>Would like to know people’s tolerances for dealing with stormwater</t>
  </si>
  <si>
    <t>Most people don’t care until it affects them</t>
  </si>
  <si>
    <t>Working with new developments, erosion control, sedimentation</t>
  </si>
  <si>
    <t>Statewide retention ponds, meat and produce production runoff</t>
  </si>
  <si>
    <t>Q5 Completeness</t>
  </si>
  <si>
    <t>Q2 Vulnerability</t>
  </si>
  <si>
    <t>He helped establish the Stormwater Reserve Fund</t>
  </si>
  <si>
    <t>High vulnerability, a lot has to do with prioritization</t>
  </si>
  <si>
    <t xml:space="preserve">Data completeness, people know enough </t>
  </si>
  <si>
    <t>Small places are more dependent on field work</t>
  </si>
  <si>
    <t>Need to know where pipes are to figure out sewer infiltration</t>
  </si>
  <si>
    <t>Looking at AIA, an asset inventory assessment grant</t>
  </si>
  <si>
    <t>Maps allow you to identify a problem and say this is where it is</t>
  </si>
  <si>
    <t>Engineering/public works data shows where stormwater is going</t>
  </si>
  <si>
    <t>Need to know what things looked like prior to project and what it will look like after</t>
  </si>
  <si>
    <t>Reactionary systems make these decisions difficult</t>
  </si>
  <si>
    <t>Vulnerable to sea level rise</t>
  </si>
  <si>
    <t>Applications for the general public to drop pins on SW issues</t>
  </si>
  <si>
    <t>Develop CIP with those points for the jurisdictions</t>
  </si>
  <si>
    <t>1. Institutional Capacity</t>
  </si>
  <si>
    <t>2. Environmental Risk</t>
  </si>
  <si>
    <t>3. Development Pressure</t>
  </si>
  <si>
    <t>4. Governance</t>
  </si>
  <si>
    <t>5. Compliance and Enforcement</t>
  </si>
  <si>
    <t>We use data-driven decision-making tools…</t>
  </si>
  <si>
    <t>...GPS locating, elevation, lidar</t>
  </si>
  <si>
    <t>Increased strength and frequency of storm events</t>
  </si>
  <si>
    <t>Typically low-income, minority, or indigenous neighborhoods disproportionately burdened by pollution, industrial hazards, and climate change, with limited access to environmental benefits</t>
  </si>
  <si>
    <t>Environmental Justice (EJ) Communities</t>
  </si>
  <si>
    <t>Age of infrastructure, condition assessment, material, flood analysis studies, where impervious areas is not being treated</t>
  </si>
  <si>
    <t>Stormwater GIS inventory database at the city level</t>
  </si>
  <si>
    <t>Databases of condition assessment for each inspection cycle, drainage area and watersheds, percent impervious, ground cover, land use, ownership and right of way, water bodies and streams, historical and projected rainfall</t>
  </si>
  <si>
    <t>Lack of money, staff, support</t>
  </si>
  <si>
    <t>Main barrier of funding, grants to support SW infrastructure</t>
  </si>
  <si>
    <t>Need built date, usually coming from contract design sheets, not even as-built dates</t>
  </si>
  <si>
    <t>Use zoning, land use, historic aerial imagery to see when land use changes</t>
  </si>
  <si>
    <t xml:space="preserve">Use a 2-month comment period with mapping to inform assessment </t>
  </si>
  <si>
    <t>Sewer and water focus, not stormwater</t>
  </si>
  <si>
    <t>Roadway and pavement analysis</t>
  </si>
  <si>
    <t>Consider drones for better transportability</t>
  </si>
  <si>
    <t>Climate change, sea level rise, and intense storm events</t>
  </si>
  <si>
    <t>Stormwater infrastructure is not necessarily pipes, culverts, streams, or bridges. Everything is involved in managing stormwater</t>
  </si>
  <si>
    <t>So factors that influence how to prioritize, obviously a known history of failures.</t>
  </si>
  <si>
    <t>Frequency of flooding events, that's a huge factor</t>
  </si>
  <si>
    <t>Unfortunately, you know, many communities in North Carolina have to be reactive</t>
  </si>
  <si>
    <t>They address something when it tears over, when it breaks, or when a sinkhole opens up.</t>
  </si>
  <si>
    <t>It would be nice if folks were proactive and had funding to back that up, but that's not the case</t>
  </si>
  <si>
    <t>Repairing damaged or failed infrastructure has to be a priority</t>
  </si>
  <si>
    <t>Storm water ideally would be set up like your water and sewer funds as an enterprise fund where fees are assessed based on whatever factor is used, impervious area, whatever, but constant revenue generation that could create a capital improvements plan and systematically work through improvements. That would be ideal. That is not the case with a large number of communities in North Carolina. So those repairs come out of your standard budget.</t>
  </si>
  <si>
    <t>It is a portion of the general fund and other public works endeavors that's shared with public safety.</t>
  </si>
  <si>
    <t>So if something has to be cut, your funding for street repairs and stormwater infrastructure is going to be cut before police and fire</t>
  </si>
  <si>
    <t>Hydraulic and hydrologic modeling is a huge tool that we're working with several clients now to do stormwater master plans or system-wide modeling.</t>
  </si>
  <si>
    <t>CAD, modeling software, general asset information and asset inventory programs where you go out and map your system</t>
  </si>
  <si>
    <t>A lot of folks don't have their entire system mapped yet</t>
  </si>
  <si>
    <t>Whenever that storm system leaves the right of way, it's in no man's land and a private property owner doesn't know it's there</t>
  </si>
  <si>
    <t>City doesn't want to claim responsibility because again, they don't know what's there.</t>
  </si>
  <si>
    <t>Funding, funding, funding.</t>
  </si>
  <si>
    <t>So getting cities to understand that in the case of a storm system requiring dedicated drainage easements outside of the right of way, those as-built drawings is a necessity.</t>
  </si>
  <si>
    <t>Anything that predates the 2000s, you may or may not have a drainage easement, and you may or may not have an as-built for it.</t>
  </si>
  <si>
    <t>There's just not enough money out there to even map the system.</t>
  </si>
  <si>
    <t>It's out of sight, out of mind, as long as the water's not ponding in my street or on my yard.</t>
  </si>
  <si>
    <t>Need public input, the public knows where issues reside</t>
  </si>
  <si>
    <t>You know you're going to fix what's broken</t>
  </si>
  <si>
    <t>From that map, you can begin programming systematic repairs. You'll know what you're looking for in the event of a failure.</t>
  </si>
  <si>
    <t xml:space="preserve">Without that map, you are essentially flying blind, and it all comes down to funding. 
I'll go a bit further, political will. </t>
  </si>
  <si>
    <t>But we have to do the public education component to make folks understand why that's necessary and then start generating revenue to address some of these issues.</t>
  </si>
  <si>
    <t>Public Engagement</t>
  </si>
  <si>
    <t>Involvement of community members</t>
  </si>
  <si>
    <t>Role</t>
  </si>
  <si>
    <t>Stormwater lags, 20 to 50 years behind other buried infrastructure, in folks even valuing and placing the importance on that system</t>
  </si>
  <si>
    <t xml:space="preserve">We've done a couple of those asset inventories, assessments, and master plans. </t>
  </si>
  <si>
    <t xml:space="preserve">That's a 10-year window with programs and projects throughout. Now, obviously, if you have a failure, you kind of need to jump on that immediately. </t>
  </si>
  <si>
    <t xml:space="preserve">In addition to the modeling and the system map, we'll rely on a work order history because that's going to point to frequent repair or failure areas. </t>
  </si>
  <si>
    <t>We're comparing those two data sets and identifying areas for replacement and planning projects based on the hot spots or heat areas that are generated through the combination of those two data sources.</t>
  </si>
  <si>
    <t>It’s one thing to know a pipe is there. It’s completely different to see the joint failure 50 feet under.</t>
  </si>
  <si>
    <t>Those are expensive pieces of equipment.</t>
  </si>
  <si>
    <t>I've seen them get stuck under the road, and you have to dig the road up 20 feet deep.</t>
  </si>
  <si>
    <t>From the administrative perspective, accurate CIPs, and we'll say a budget over that 10-year window to do what we know we need to do, but how to fund that and budget for annually. That's always a conversation for managerial staff.</t>
  </si>
  <si>
    <t>Western NC (Lenore in Caldwell County)</t>
  </si>
  <si>
    <t>Stormwater is just beginning to be looked at for funding</t>
  </si>
  <si>
    <t>Statewide</t>
  </si>
  <si>
    <t xml:space="preserve">I'd say where we’re at with what funding we've done so far. It's a small drop in the bucket of what's probably what's needed. </t>
  </si>
  <si>
    <t>That was probably about going on 2 1/2 years now that we haven't gotten any more funding for LASII since we got that $19 million</t>
  </si>
  <si>
    <t>[Stormwater] is needed and it needs to be addressed at some point.</t>
  </si>
  <si>
    <t>They let us know by asking for funding, and then we see kind of what's needed out there</t>
  </si>
  <si>
    <t>If we had a pot of money, we would see what comes in, and we prioritize based on our priority rating system.</t>
  </si>
  <si>
    <t>We fund projects that lead towards water quality over water quantity</t>
  </si>
  <si>
    <t xml:space="preserve">We don't have any data because we're not the ones that are, well, we're not the ones that are coming up with the projects. </t>
  </si>
  <si>
    <t>We looked at what the needs were that were out there, what people needed as far as stormwater infrastructure, what kind of projects that we want to get.</t>
  </si>
  <si>
    <t>We talked to other agencies on what they were doing to see kind of what how they were addressing stormwater in their group</t>
  </si>
  <si>
    <t xml:space="preserve">They fill that priority rating, a score sheet out and based on what they are providing, the project purpose, project benefits, system management, as well as affordability, kind of drives what the things that those are the four categories in that priority rating system that they have to fill out in order to get funded. </t>
  </si>
  <si>
    <t>The more they know about their system, the chance of them getting funded increases</t>
  </si>
  <si>
    <t>Funding is one of the barriers since we've not been funded.</t>
  </si>
  <si>
    <t>Local government units look for free money first, especially if it's out there.</t>
  </si>
  <si>
    <t>The only thing we have right now to fund is the SRF Green Project Reserve Program, which is a loan program versus a grant program. A little bit less likely for somebody to jump on that to get funding versus grants.</t>
  </si>
  <si>
    <t xml:space="preserve">Planning grants are opportunities to do an asset inventory assessment. </t>
  </si>
  <si>
    <t>A lot of places still don't know what their wastewater system is, and it's much less likely that they know what their stormwater infrastructure is.</t>
  </si>
  <si>
    <t xml:space="preserve">Knowing what you got first and seeing what you can do to manage that stormwater through some kind of stormwater control measures and treat that stormwater to lessen the impact on the environment is vital in managing climate change in the future. </t>
  </si>
  <si>
    <t>As we move on, more municipalities will be required to deal with stormwater whether they want to or not, because we're seeing it now, especially at our coast, groundwater levels are rising systematically, more impacts from smaller storm events.</t>
  </si>
  <si>
    <t>Raleigh, statewide</t>
  </si>
  <si>
    <t xml:space="preserve">Nags Head </t>
  </si>
  <si>
    <t xml:space="preserve">What we do is assist local communities in staying compliant with their floodplain management regulations. </t>
  </si>
  <si>
    <t xml:space="preserve">Communities across the United States join the National Flood Insurance Program to be able to have federally backed flood insurance. </t>
  </si>
  <si>
    <t xml:space="preserve">When they do that, they have to adopt the minimum floodplain management regulations found in the 44 CFR. </t>
  </si>
  <si>
    <t xml:space="preserve">[44 CFR] was originally conceived in 68 or adopted in 68 and really haven't had any substantive updates to them since then. We're kind of behind the game on that. </t>
  </si>
  <si>
    <t xml:space="preserve">We do training, we go out and we do floodplain management program assessments. We try to help them. We do not have regulatory authority, so we can't say you're doing this wrong. </t>
  </si>
  <si>
    <t xml:space="preserve">I think the nature of the water infrastructure and stormwater infrastructure is designed to be flooded, to withstand those things. </t>
  </si>
  <si>
    <t xml:space="preserve">However, when we're building in more vulnerable situations, like we touched on at the Outer Banks last week, erosion on the ocean front is undermining septic systems structures altogether. Collapsing. When we continue to keep structures there instead of trying to move them back or put them in a different spot, we're really seeing that vulnerability. </t>
  </si>
  <si>
    <t>Going into the future, we're going to see more vulnerability just due to sea level change and things like that.</t>
  </si>
  <si>
    <t>From a floodplain management perspective, we have regulations in the 44 CFR as minimum standards for substantially damaged structures.</t>
  </si>
  <si>
    <t>We're going to be looking at development in those damages to those existing structures. Anything new has to comply.</t>
  </si>
  <si>
    <t>The FEMA Mapping Service Center is the nationwide official flood maps for the United States. North Carolina has this exemplary mapping program. We developed the North Carolina Flood Risk Information System. We call it NC FRIS. That is North Carolina's official flood maps.</t>
  </si>
  <si>
    <t>I do think that we don't have a clear understanding of how old some of our systems are. So maybe we are lacking in surveys of what's existing and what is not, right?</t>
  </si>
  <si>
    <t xml:space="preserve">I feel like there are definitely rules and regulations that change with different administrations. </t>
  </si>
  <si>
    <t>We have an administration that really understands the importance of stormwater retention and treatment. And then we have the next administration that kind of relaxes those rules. So, we have this wavering thing. The importance isn't spread across the board.</t>
  </si>
  <si>
    <t xml:space="preserve">I think the local folks know their vulnerabilities the best and they've understood and seen how different events affect their cities and municipalities or counties. </t>
  </si>
  <si>
    <t xml:space="preserve">If they can assess their vulnerabilities and draft those regulations and rules to fit their standards, obviously, meeting the minimum. And then if we have to go higher because of what we understand in that location, we need to do that. </t>
  </si>
  <si>
    <t xml:space="preserve">Today is the day to start doing that. Yesterday was the day to start doing that, but we're running on a funding mechanism that isn't always going to be there or it's volatile at at the best. </t>
  </si>
  <si>
    <t xml:space="preserve">We used sea level rise and sea level projections to help us draft that ordinance, and we really set some higher standards. </t>
  </si>
  <si>
    <t>We have used those tools, and it's a really good process to go through, and I think it sets a good example for our cities and towns.</t>
  </si>
  <si>
    <t xml:space="preserve">Currently, FEMA sets a standard; really, the federal government sets the standard of what we set our regulatory flood maps to. </t>
  </si>
  <si>
    <t xml:space="preserve">So we're missing out on a whole bunch of data that we could. So we're not taking multi-hazards into account. </t>
  </si>
  <si>
    <t xml:space="preserve">Citizens moving into locations and trying to plan where to invest their money or retire, you know, all those things. </t>
  </si>
  <si>
    <t>But it will also lend tools to local governments to better regulate that kind of development.</t>
  </si>
  <si>
    <t xml:space="preserve">So, availability and awareness. I think there are a lot of communities that don't have the availability to these tools. Everything's online, but not everybody's online. </t>
  </si>
  <si>
    <t>I think that we really need to make a concerted effort to make people aware of what's available to them and how to plan for whatever it is that they're planning for.</t>
  </si>
  <si>
    <t xml:space="preserve">So we do put a high priority on maintenance. </t>
  </si>
  <si>
    <t xml:space="preserve">We know that we won't get any more of those from an environmental standpoint; we would never be granted, nor would we necessarily want to add more. </t>
  </si>
  <si>
    <t>We know that maintaining a system that gets the water to those outfalls, efficiency is critically important.</t>
  </si>
  <si>
    <t xml:space="preserve">Some areas where we can't, we know for various reasons, such as distance, the existing configuration of the infrastructure. </t>
  </si>
  <si>
    <t>We know that there are still some storms we cannot get the water to those outfalls in time before we have flooding</t>
  </si>
  <si>
    <t xml:space="preserve">Our second sort of threat is to fall back on mechanical solutions, on pumped solutions and then our third is to have a pretty robust system of regulation for maintaining stormwater and dealing with it on site. </t>
  </si>
  <si>
    <t xml:space="preserve">We're early in the stages of installing a system of monitors to give us a snapshot of what's happening in the groundwater. </t>
  </si>
  <si>
    <t xml:space="preserve">We know that if we don't deal effectively with stormwater and move it out, we run a higher risk of intercepting wastewater sources. </t>
  </si>
  <si>
    <t>A lot of it is visual, in terms of observing the system, inspecting the system. So we do have a regular schedule of visual inspection of all of the infrastructure. The open ditches are pretty easy to see. We use cameras to inspect wherever we have pipes in the system.</t>
  </si>
  <si>
    <t>I'm not aware that we are doing a lot of measuring of stormwater in the and its flow in our system, in our network</t>
  </si>
  <si>
    <t>We do have a fairly detailed inventory and a regular system of inspection.</t>
  </si>
  <si>
    <t>I would be surprised if our assets were not seen at least every two years.</t>
  </si>
  <si>
    <t>I think most of it in terms of public services staff, it's not necessarily an engineer, but somebody is seeing all of it and can bring problems to the table.</t>
  </si>
  <si>
    <t>I don't know how deep our resources are for actual maintenance and the specialized equipment we might need.</t>
  </si>
  <si>
    <t xml:space="preserve">Two, because our collection system is open ditches. That's the biggest part of the system, and it's flat, which means there's not a lot of flow. </t>
  </si>
  <si>
    <t>I think if we knew whether we were where and whether we were having wastewater infiltration into the system. I think we knew those places, and that's one of the things we are trying to figure out.</t>
  </si>
  <si>
    <t>I think we might prioritize or modify the collection system in those places if we knew that.</t>
  </si>
  <si>
    <t>We installed it in a frequently flooded area. We installed catch basins, pipe, pump, and we put an infiltration field in one of the frontal dunes.</t>
  </si>
  <si>
    <t>So we collect the stormwater runoff from that stretch of road through the drop inlets and pump it into this field, where it's then disposed of in the dune and percolates down through.</t>
  </si>
  <si>
    <t xml:space="preserve">Stormwater infrastructure, once you put it in the ground, it's there for a long time. </t>
  </si>
  <si>
    <t>Consider sea level rise and its impact on the water table and everything that we build.</t>
  </si>
  <si>
    <t>You heard the Jacksonville stormwater manager say a lot of their infrastructure is now submerged in the water table in such a way that it's not operating effectively.</t>
  </si>
  <si>
    <t xml:space="preserve">So, I would want our staff to be thinking at 25 to 50 years ahead when we put infrastructure in the ground, and the other is to consider areas of the town that may be susceptible to erosion and its impact on collection infrastructure. </t>
  </si>
  <si>
    <t xml:space="preserve">All of those outfalls are in the ocean and we have a highly erodible beach, which we address with beach nourishment. </t>
  </si>
  <si>
    <t>I think someday some future board is going to decide that beach nourishment is no longer an option because it's gotten too expensive.</t>
  </si>
  <si>
    <t>That's going to affect those outfalls and the whole sort of stormwater collection infrastructure that's attached to those. So that's a long-term consideration.</t>
  </si>
  <si>
    <t xml:space="preserve">The other is to think of an elevated water table from sea level rise, think of erosion and its impact on the infrastructure, especially the outfalls. </t>
  </si>
  <si>
    <t>Then finally think about those flood-prone areas that are low lying, that unless we're willing to someday consider retreat from those areas or diking and pumping or some kind of extreme measure.</t>
  </si>
  <si>
    <t xml:space="preserve">I've got three field technicians that work for me that does all of the testing and monitoring. It helps me with education, does all illicit discharges, that kind of stuff. </t>
  </si>
  <si>
    <t xml:space="preserve">So, any hurricanes that come into our area, we are equally impacted, not only from wind, but from storm surge, because of the mouth of the river. </t>
  </si>
  <si>
    <t xml:space="preserve">The wind blows the water straight up, so during Florence, you know, we had five to eight feet of flooding in all of our areas, for almost two weeks. </t>
  </si>
  <si>
    <t xml:space="preserve">My office was an island. We couldn't even get to it because there was water all the way around it. </t>
  </si>
  <si>
    <t>While we're not on the beach or the coast, which would be a five, I would put us between a three and a four.</t>
  </si>
  <si>
    <t>Jacksonville</t>
  </si>
  <si>
    <t xml:space="preserve">I apply for grant money to address watersheds, and I've gotten a lot of money last year and this year to just restore four of the major watersheds in Jacksonville that drain into the Neuse River. </t>
  </si>
  <si>
    <t>With that, we have certain responsibilities that we have to follow under the NPDE permit.</t>
  </si>
  <si>
    <t xml:space="preserve">As far as pipe and ditch maintenance are streets department has their own budget, I have my own budget, and each year, they are picking up ditches and pipes on a regular basis, but if something comes up and one collapses or is going to collapse, then it would be identified in what we're called our CIP, Community Improvement Project, and we would start putting money aside to fix it. </t>
  </si>
  <si>
    <t xml:space="preserve">They know better than the rest of us what's doing well and what's not. </t>
  </si>
  <si>
    <t xml:space="preserve">Ever since Covid, all of our pipes, everything is triple, it's not doubled, it's triple. </t>
  </si>
  <si>
    <t xml:space="preserve">It’s much harder to do our job because of analysis and then probably while we have rules and regulations in place, and while we're here to enforce those, you know, to educate and enforce those rules and regulations, one of the bigger obstacles or people that still don't know, what they should and shouldn't do or don't care, so probably the don't care part is what is our biggest obstacle is. </t>
  </si>
  <si>
    <t xml:space="preserve">So the people that don't know, you just have to constantly reach out through different avenues. </t>
  </si>
  <si>
    <t>As far as the people that don't care, the only way would be, unfortunately, when someone does something wrong that they're not supposed to do, then we have to put them into an NOV, a notice of violation.</t>
  </si>
  <si>
    <t xml:space="preserve">With that comes fines, the only way to make some people care is to get fines to make them stop believing or doing what they're doing. </t>
  </si>
  <si>
    <t xml:space="preserve">I have heard that some entities that receive these fines are so big and prominent that they can just pay them off and continue with business as usual. So how do you ensure, or I guess, try to ensure that that does not happen? So we raised last year the amount that our fines were; we matched that at the state to $25,000 a day. </t>
  </si>
  <si>
    <t xml:space="preserve">For data-driven tools in our asset management, we have that we go out and collect data on all of our storm drains as far as elevations. We make the new developments send their as-builts, which have elevations of the entire collection system. </t>
  </si>
  <si>
    <t>We've got wifi data out and throughout the watershed that's taking water quality readings every 15 minutes, 24 hours a day, seven days a week. We produce a lot of technology.</t>
  </si>
  <si>
    <t xml:space="preserve">I would add more staff to the stormwater quality department so that we could actually increase our educational outreach. </t>
  </si>
  <si>
    <t xml:space="preserve">I do feel like stormwater needs to be better incorporated into the water or wastewater realm. </t>
  </si>
  <si>
    <t xml:space="preserve">For instance, I got a grant from the state. </t>
  </si>
  <si>
    <t xml:space="preserve">So, by using storm water to wash our vehicles and make our sanitation trucks cleaner, I no longer will have the shade or grease or anything on my streets, which where we reduce the pressure of my street sweepers on the streets because that won't be there. </t>
  </si>
  <si>
    <t xml:space="preserve">I permitted Stevenson Toyota. They captured stormwater, runoff and are using the gray water to flush their toilets. </t>
  </si>
  <si>
    <t xml:space="preserve">It’s just that we don't need to waste good drinking water for things that we can use stormwater for. </t>
  </si>
  <si>
    <r>
      <t xml:space="preserve">Hydraulic and hydrologic modeling is a huge </t>
    </r>
    <r>
      <rPr>
        <b/>
        <sz val="11"/>
        <color theme="1"/>
        <rFont val="Calibri"/>
        <family val="2"/>
      </rPr>
      <t>tool</t>
    </r>
    <r>
      <rPr>
        <sz val="11"/>
        <color theme="1"/>
        <rFont val="Calibri"/>
        <family val="2"/>
      </rPr>
      <t xml:space="preserve"> that we're working with several clients now to do stormwater master plans or system-wide modeling.</t>
    </r>
  </si>
  <si>
    <r>
      <t xml:space="preserve">Hydraulic and hydrologic modeling is a huge tool that we're working with several </t>
    </r>
    <r>
      <rPr>
        <b/>
        <sz val="11"/>
        <color theme="1"/>
        <rFont val="Calibri"/>
        <family val="2"/>
      </rPr>
      <t>clients</t>
    </r>
    <r>
      <rPr>
        <sz val="11"/>
        <color theme="1"/>
        <rFont val="Calibri"/>
        <family val="2"/>
      </rPr>
      <t xml:space="preserve"> now to do</t>
    </r>
    <r>
      <rPr>
        <b/>
        <sz val="11"/>
        <color theme="1"/>
        <rFont val="Calibri"/>
        <family val="2"/>
      </rPr>
      <t xml:space="preserve"> stormwater master plans or system-wide modeling</t>
    </r>
    <r>
      <rPr>
        <sz val="11"/>
        <color theme="1"/>
        <rFont val="Calibri"/>
        <family val="2"/>
      </rPr>
      <t>.</t>
    </r>
  </si>
  <si>
    <r>
      <t xml:space="preserve">Data </t>
    </r>
    <r>
      <rPr>
        <sz val="12"/>
        <color rgb="FF242424"/>
        <rFont val="Calibri"/>
        <family val="2"/>
      </rPr>
      <t xml:space="preserve">for stormwater in our context; it's kind of hard to come by. </t>
    </r>
  </si>
  <si>
    <t xml:space="preserve">There are a lot of different issues why for us at the coast. I've </t>
  </si>
  <si>
    <t xml:space="preserve">I've got a separation from the seasonal high water table on your groundwater. And because we're so low topographically, we don't always get them. </t>
  </si>
  <si>
    <t>Beaufort, Bertie, Hereford, Martin and Pitt Counties</t>
  </si>
  <si>
    <t xml:space="preserve">We do planning and zoning administration for a lot of the municipalities up here. </t>
  </si>
  <si>
    <t>We also have a mitigation and resiliency program that right now is working with FEMA, FMA, HMGP, Hazard Mitigation Grant Program, mainly property acquisition and elevations.</t>
  </si>
  <si>
    <t xml:space="preserve">So, we work with community and development block grants. I work with different funding programs. </t>
  </si>
  <si>
    <t>My customers are basically my municipalities. I cover 5 counties, Beaufort, Bertie, Hereford, Martin, and Pitt. Those 40 municipalities, 5 counties of which we were looking at the percentages the other day, 93% of those 40 are municipalities.</t>
  </si>
  <si>
    <t>Communities with populations less than 5000, and 73% are populations less than 1500. So I work with low-capacity communities. I tell people what we do is what they can't do. If they can't handle grants, we kind of slip in and do a grant.</t>
  </si>
  <si>
    <t xml:space="preserve">Writing, grant management, we pull in different programs in the mitigation, resiliency, planning, and economic development, and we try to work with these little governments. </t>
  </si>
  <si>
    <t xml:space="preserve">A lot of mapping, outreach, and just trying to come up with some solutions. </t>
  </si>
  <si>
    <t>I think the state wanted flooding, but we've tucked in stormwater right in there with storm flooding.</t>
  </si>
  <si>
    <t>I don't think we do enough on stormwater. My planners deal with storm water, but I think there's just so much more we can do and is needed in the stormwater space, for lack of a better term.</t>
  </si>
  <si>
    <t xml:space="preserve">That's going to be dependent on where you where you're at. I have areas that don't flood. I mean, they're doing OK managing their stormwater. </t>
  </si>
  <si>
    <t xml:space="preserve">Right now, [maintenance and upgrades] are a little bit lower priority cause I'm more in water and wastewater or water and sewer. </t>
  </si>
  <si>
    <t xml:space="preserve">They all have issues in that realm, and I'm hoping we can put some sunshine on that to maybe get some more funding. </t>
  </si>
  <si>
    <t>If you look up that blueprint resiliency on the North Carolina Department of Environmental Quality, just do a quick search, you can see the millions of dollars they're getting ready to invest in that arena right now. A lot of that's going up to Hurricane Helene damage up in the western part of the state, but the state's getting ready to make some major investments in some of those projects</t>
  </si>
  <si>
    <t xml:space="preserve">But I mean the data sources, we do use a lot from the Department of Environmental Quality, DEQ. </t>
  </si>
  <si>
    <t xml:space="preserve">We try to address whatever it is that we see for our blueprint. </t>
  </si>
  <si>
    <t xml:space="preserve">I know it's not necessarily stormwater, but they can have a bright sunny day and have flooding issues, and it's not necessarily-, it could be wind-driven. So I guess you have to look at those definitions. </t>
  </si>
  <si>
    <t xml:space="preserve">We all think water goes uphill, downhill, and it does. But in this part of the world, a lot of our flooding is pushed by wind. Depends on which direction the storm surges you see. </t>
  </si>
  <si>
    <t xml:space="preserve">In these small communities, they just have to live with flooding. That's just sort of a fact of life. </t>
  </si>
  <si>
    <t>How do you deal with water that hits concrete and can't go into the ground? You know what happens there? I lived in Raleigh for 10 years. Their stormwater issues are completely different than the stormwater issues here.</t>
  </si>
  <si>
    <t xml:space="preserve">I would say resources. Like everybody else, getting some funding in here, getting some technical assistance level, to help with whatever the identified problem is. </t>
  </si>
  <si>
    <t>But if you're dealing with a town with a population less than 200 and you're dealing with utilities, I think people will prioritize their wastewater and safe drinking water before stormwater, if that makes sense. It's a priority thing.</t>
  </si>
  <si>
    <t xml:space="preserve">In fact, I did believe it; I had another capstone project from UNC, and she was looking at strategic planning by the state of North Carolina. I told her it's almost at the point where we got to look at the state from an urban perspective and a rural perspective because the problems are so different. </t>
  </si>
  <si>
    <t xml:space="preserve">I direct asset management. I tap other agencies for funding, and then we tap the engineering community. </t>
  </si>
  <si>
    <t xml:space="preserve">It's my job to go find funding to see about replacement, and those projects are in the millions of dollars, which is really tough for small areas. </t>
  </si>
  <si>
    <t xml:space="preserve">I mean, I got to have the data, no doubt, but for me and for these small towns, we have to have the technical assistance to interpret that data. </t>
  </si>
  <si>
    <t xml:space="preserve">I think everything should be driven by data, but eventually, to implement, it's going to become policy, and that's the bigger piece. It's the investment of resources. </t>
  </si>
  <si>
    <t xml:space="preserve">To prioritize, I think the data's got to be there. That's number one. But then #2, you've got to look at all the challenges. Then, they're going to rank them. And sadly, even the state doesn't prioritize stormwater as well as I think it should. </t>
  </si>
  <si>
    <t>I think we got to keep working on this and trying to figure this out. Because it's not going away.</t>
  </si>
  <si>
    <t xml:space="preserve">The hydraulics have changed in this in the landscape kind of thing from agriculture. </t>
  </si>
  <si>
    <t xml:space="preserve">Their hydrology has changed and impacted the urbanization, the present of North Carolina, where everything's going under concrete and impervious surface. The water's got to go somewhere. </t>
  </si>
  <si>
    <t>We probably need to do more on the best management practices and the solutions, if that makes sense.</t>
  </si>
  <si>
    <r>
      <t>With best management practices, we in my old life we had practices like rain gardens, and you know different things in pervious surface parking lots, things to allow water to move out.</t>
    </r>
    <r>
      <rPr>
        <sz val="12"/>
        <color theme="1"/>
        <rFont val="Calibri"/>
        <family val="2"/>
      </rPr>
      <t xml:space="preserve"> You </t>
    </r>
    <r>
      <rPr>
        <sz val="12"/>
        <color rgb="FF242424"/>
        <rFont val="Calibri"/>
        <family val="2"/>
      </rPr>
      <t>don't see that as much here because we're dealing with a different scale, and storm flooding seems to drive everything we do here.</t>
    </r>
  </si>
  <si>
    <r>
      <t xml:space="preserve"> know when you look at data for the state of North Carolina, it is this growing state, and it really is. However, </t>
    </r>
    <r>
      <rPr>
        <b/>
        <sz val="12"/>
        <color rgb="FF616161"/>
        <rFont val="Calibri"/>
        <family val="2"/>
      </rPr>
      <t>i</t>
    </r>
    <r>
      <rPr>
        <sz val="12"/>
        <color rgb="FF242424"/>
        <rFont val="Calibri"/>
        <family val="2"/>
      </rPr>
      <t xml:space="preserve">t's seeing negative growth. </t>
    </r>
  </si>
  <si>
    <t>Row Labels</t>
  </si>
  <si>
    <t>Grand Total</t>
  </si>
  <si>
    <t>Column Labels</t>
  </si>
  <si>
    <t>Code Count</t>
  </si>
  <si>
    <t>Theme Count</t>
  </si>
  <si>
    <t>1. Staffing</t>
  </si>
  <si>
    <t>2. Financial Constraints</t>
  </si>
  <si>
    <t>3. Technical Expertise</t>
  </si>
  <si>
    <t>4. Data Capacity</t>
  </si>
  <si>
    <t>5. Inequality</t>
  </si>
  <si>
    <t>6. Flood exposure</t>
  </si>
  <si>
    <t>7. Storm frequency</t>
  </si>
  <si>
    <t>8. Impervious surface</t>
  </si>
  <si>
    <t>9. Extreme weather events</t>
  </si>
  <si>
    <t>10. Climate change</t>
  </si>
  <si>
    <t>11. Population/urban growth</t>
  </si>
  <si>
    <t>12. Land use change</t>
  </si>
  <si>
    <t>13. Political pressure</t>
  </si>
  <si>
    <t>14. Prioritization</t>
  </si>
  <si>
    <t>15. Reactive Maintenance</t>
  </si>
  <si>
    <t>16. Decision-Making</t>
  </si>
  <si>
    <t>17. Public Engagement</t>
  </si>
  <si>
    <t>18. Partnerships</t>
  </si>
  <si>
    <t>19. Enforcement Strategy</t>
  </si>
  <si>
    <t>20. Compliance Challenges</t>
  </si>
  <si>
    <t>1. Manager</t>
  </si>
  <si>
    <t>2. Engineer</t>
  </si>
  <si>
    <t>3. Both</t>
  </si>
  <si>
    <t>Count of Quotes</t>
  </si>
  <si>
    <t>Count</t>
  </si>
  <si>
    <t>Sum of Count</t>
  </si>
  <si>
    <t>Themes and Codes</t>
  </si>
  <si>
    <t>Manager</t>
  </si>
  <si>
    <t>Engineer</t>
  </si>
  <si>
    <t>Manager &amp; Engineer</t>
  </si>
  <si>
    <t>Sum of Manager</t>
  </si>
  <si>
    <t>Sum of Engineer</t>
  </si>
  <si>
    <t>Sum of Manager &amp; Engineer</t>
  </si>
  <si>
    <t xml:space="preserve">So, the town of Belhaven...has to do the same as Charlotte, but with a fraction of the resources that the city of Charlotte would have. </t>
  </si>
  <si>
    <t>As we move on, more municipalities will be required to deal with stormwater whether they want to or not, because we're seeing it now, especially at our coast, groundwater levels are rising systematically, with more impacts from smaller storm events.</t>
  </si>
  <si>
    <t>We do have a lot of aquatic vegetation growing in basically stagnant or sitting water in a lot of these systems. That vegetation over time, if you don't maintain that ditch and remove that vegetation fairly frequently, it does hinder the movement of stormwater.</t>
  </si>
  <si>
    <t>DEQ and the NPDES permitting has a requirement for that, but folks are still trying to get a complete and comprehensive system map.</t>
  </si>
  <si>
    <t>Minutes</t>
  </si>
  <si>
    <t>Sum of Combo</t>
  </si>
  <si>
    <t xml:space="preserve">Combo </t>
  </si>
  <si>
    <t>Combo Count</t>
  </si>
  <si>
    <t>Decision-Technical</t>
  </si>
  <si>
    <t>Data-Financial</t>
  </si>
  <si>
    <t>Partnerships-Staffing</t>
  </si>
  <si>
    <t>Climate-Land</t>
  </si>
  <si>
    <t>Imp-Pop</t>
  </si>
  <si>
    <t>Com-Imp-Flood</t>
  </si>
  <si>
    <t>Extreme-Storm</t>
  </si>
  <si>
    <t>Climate-Inequality</t>
  </si>
  <si>
    <t>Imp-Tech</t>
  </si>
  <si>
    <t>Fin-Part-Staff</t>
  </si>
  <si>
    <t>Climate-Extreme-Storm</t>
  </si>
  <si>
    <t>Decision-Technical-Partnership</t>
  </si>
  <si>
    <t>Enforce-Political</t>
  </si>
  <si>
    <t>Fin-Technical</t>
  </si>
  <si>
    <t>Climate-Decision-Enforce</t>
  </si>
  <si>
    <t>Prior-Storm</t>
  </si>
  <si>
    <t>Decision-Enforce</t>
  </si>
  <si>
    <t>Partnerships-Public</t>
  </si>
  <si>
    <t>Decision-Prioritization</t>
  </si>
  <si>
    <t>Decision-Reactive</t>
  </si>
  <si>
    <t>Comp-Public</t>
  </si>
  <si>
    <t>Decision-Flood</t>
  </si>
  <si>
    <t>Decision-Political</t>
  </si>
  <si>
    <t>Prior-Tech</t>
  </si>
  <si>
    <t>Data-Political</t>
  </si>
  <si>
    <t>(blank)</t>
  </si>
  <si>
    <t>Sum of Combo Count</t>
  </si>
  <si>
    <t>Combo Theme</t>
  </si>
  <si>
    <t>B-R</t>
  </si>
  <si>
    <t>R-R</t>
  </si>
  <si>
    <t>G-Y</t>
  </si>
  <si>
    <t>Y-Y</t>
  </si>
  <si>
    <t>R-Y</t>
  </si>
  <si>
    <t>Y-Y-P</t>
  </si>
  <si>
    <t>B-R-R</t>
  </si>
  <si>
    <t>Y-Y-Y</t>
  </si>
  <si>
    <t>B-P</t>
  </si>
  <si>
    <t>B-P-Y</t>
  </si>
  <si>
    <t>B-Y</t>
  </si>
  <si>
    <t>B-B</t>
  </si>
  <si>
    <t>The demand/forces driving land and community growth and construction.</t>
  </si>
  <si>
    <t>Ensuring adherence to laws and regulations via monitoring, penalties.</t>
  </si>
  <si>
    <t>Mean</t>
  </si>
  <si>
    <t>Standard Error</t>
  </si>
  <si>
    <t>Median</t>
  </si>
  <si>
    <t>Mode</t>
  </si>
  <si>
    <t>Standard Deviation</t>
  </si>
  <si>
    <t>Sample Variance</t>
  </si>
  <si>
    <t>Kurtosis</t>
  </si>
  <si>
    <t>Skewness</t>
  </si>
  <si>
    <t>Range</t>
  </si>
  <si>
    <t>Minimum</t>
  </si>
  <si>
    <t>Maximum</t>
  </si>
  <si>
    <t>Sum</t>
  </si>
  <si>
    <t>Chose not to answer</t>
  </si>
  <si>
    <t>V</t>
  </si>
  <si>
    <t>C</t>
  </si>
  <si>
    <t xml:space="preserve">It's not as science-driven anymore, it's more policy and need by these communities.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</si>
</sst>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11"/>
      <color rgb="FF242424"/>
      <name val="Aptos Narrow"/>
    </font>
    <font>
      <sz val="11"/>
      <color theme="1"/>
      <name val="Calibri"/>
      <family val="2"/>
    </font>
    <font>
      <sz val="11"/>
      <color rgb="FFFF0000"/>
      <name val="Calibri"/>
      <family val="2"/>
      <scheme val="minor"/>
    </font>
    <font>
      <sz val="11"/>
      <color rgb="FF7030A0"/>
      <name val="Calibri"/>
      <family val="2"/>
      <scheme val="minor"/>
    </font>
    <font>
      <b/>
      <sz val="11"/>
      <color theme="1"/>
      <name val="Calibri"/>
      <family val="2"/>
    </font>
    <font>
      <sz val="12"/>
      <color rgb="FF242424"/>
      <name val="Calibri"/>
      <family val="2"/>
    </font>
    <font>
      <sz val="12"/>
      <color rgb="FF000000"/>
      <name val="Calibri"/>
      <family val="2"/>
    </font>
    <font>
      <sz val="12"/>
      <color theme="1"/>
      <name val="Calibri"/>
      <family val="2"/>
    </font>
    <font>
      <b/>
      <sz val="12"/>
      <color rgb="FF616161"/>
      <name val="Calibri"/>
      <family val="2"/>
    </font>
    <font>
      <sz val="11"/>
      <color theme="7"/>
      <name val="Calibri"/>
      <family val="2"/>
    </font>
    <font>
      <sz val="11"/>
      <color rgb="FFFF0000"/>
      <name val="Calibri"/>
      <family val="2"/>
    </font>
    <font>
      <sz val="11"/>
      <color rgb="FF00B050"/>
      <name val="Calibri"/>
      <family val="2"/>
    </font>
    <font>
      <sz val="11"/>
      <color rgb="FF0070C0"/>
      <name val="Calibri"/>
      <family val="2"/>
    </font>
    <font>
      <sz val="11"/>
      <color rgb="FF7030A0"/>
      <name val="Calibri"/>
      <family val="2"/>
    </font>
    <font>
      <sz val="11"/>
      <color theme="1"/>
      <name val="Times New Roman"/>
      <family val="1"/>
    </font>
    <font>
      <b/>
      <sz val="11"/>
      <color theme="1"/>
      <name val="Times New Roman"/>
      <family val="1"/>
    </font>
    <font>
      <sz val="11"/>
      <color rgb="FFFF0000"/>
      <name val="Times New Roman"/>
      <family val="1"/>
    </font>
    <font>
      <sz val="11"/>
      <color rgb="FFFFC000"/>
      <name val="Times New Roman"/>
      <family val="1"/>
    </font>
    <font>
      <sz val="11"/>
      <color rgb="FF00B050"/>
      <name val="Times New Roman"/>
      <family val="1"/>
    </font>
    <font>
      <sz val="11"/>
      <color rgb="FF0070C0"/>
      <name val="Times New Roman"/>
      <family val="1"/>
    </font>
    <font>
      <sz val="11"/>
      <color rgb="FF7030A0"/>
      <name val="Times New Roman"/>
      <family val="1"/>
    </font>
    <font>
      <i/>
      <sz val="11"/>
      <color theme="1"/>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2" tint="-0.249977111117893"/>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s>
  <cellStyleXfs count="1">
    <xf numFmtId="0" fontId="0" fillId="0" borderId="0"/>
  </cellStyleXfs>
  <cellXfs count="51">
    <xf numFmtId="0" fontId="0" fillId="0" borderId="0" xfId="0"/>
    <xf numFmtId="0" fontId="0" fillId="2" borderId="0" xfId="0" applyFill="1"/>
    <xf numFmtId="14" fontId="0" fillId="2" borderId="0" xfId="0" applyNumberFormat="1" applyFill="1"/>
    <xf numFmtId="0" fontId="1" fillId="2" borderId="0" xfId="0" applyFont="1" applyFill="1"/>
    <xf numFmtId="0" fontId="1" fillId="0" borderId="0" xfId="0" applyFont="1"/>
    <xf numFmtId="0" fontId="2" fillId="0" borderId="0" xfId="0" applyFont="1"/>
    <xf numFmtId="0" fontId="0" fillId="0" borderId="0" xfId="0" applyAlignment="1">
      <alignment wrapText="1"/>
    </xf>
    <xf numFmtId="0" fontId="5" fillId="0" borderId="0" xfId="0" applyFont="1"/>
    <xf numFmtId="0" fontId="0" fillId="0" borderId="0" xfId="0" applyAlignment="1">
      <alignment horizontal="right"/>
    </xf>
    <xf numFmtId="0" fontId="6" fillId="0" borderId="0" xfId="0" applyFont="1"/>
    <xf numFmtId="0" fontId="3" fillId="0" borderId="0" xfId="0" applyFont="1"/>
    <xf numFmtId="0" fontId="3" fillId="3" borderId="0" xfId="0" applyFont="1" applyFill="1"/>
    <xf numFmtId="0" fontId="7" fillId="0" borderId="0" xfId="0" applyFont="1"/>
    <xf numFmtId="0" fontId="7" fillId="0" borderId="0" xfId="0" applyFont="1" applyAlignment="1">
      <alignment vertical="center"/>
    </xf>
    <xf numFmtId="0" fontId="8" fillId="0" borderId="0" xfId="0" applyFont="1"/>
    <xf numFmtId="0" fontId="8" fillId="3" borderId="0" xfId="0" applyFont="1" applyFill="1"/>
    <xf numFmtId="0" fontId="8" fillId="0" borderId="0" xfId="0" applyFont="1" applyAlignment="1">
      <alignment vertical="center"/>
    </xf>
    <xf numFmtId="0" fontId="7" fillId="3" borderId="0" xfId="0" applyFont="1" applyFill="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xf numFmtId="0" fontId="1" fillId="4" borderId="0" xfId="0" applyFont="1" applyFill="1" applyAlignment="1">
      <alignment horizontal="left"/>
    </xf>
    <xf numFmtId="0" fontId="1" fillId="4" borderId="0" xfId="0" applyFont="1" applyFill="1"/>
    <xf numFmtId="2" fontId="0" fillId="2" borderId="0" xfId="0" applyNumberFormat="1" applyFill="1"/>
    <xf numFmtId="0" fontId="16" fillId="0" borderId="0" xfId="0" applyFont="1"/>
    <xf numFmtId="0" fontId="17" fillId="0" borderId="2" xfId="0" applyFont="1" applyBorder="1"/>
    <xf numFmtId="0" fontId="18"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16" fillId="0" borderId="1" xfId="0" applyFont="1" applyBorder="1"/>
    <xf numFmtId="0" fontId="22" fillId="0" borderId="1" xfId="0" applyFont="1" applyBorder="1"/>
    <xf numFmtId="0" fontId="0" fillId="0" borderId="3" xfId="0" applyBorder="1"/>
    <xf numFmtId="0" fontId="23" fillId="0" borderId="4" xfId="0" applyFont="1" applyBorder="1" applyAlignment="1">
      <alignment horizontal="center"/>
    </xf>
    <xf numFmtId="0" fontId="0" fillId="5" borderId="0" xfId="0" applyFill="1"/>
    <xf numFmtId="0" fontId="22" fillId="0" borderId="0" xfId="0" applyFont="1" applyAlignment="1">
      <alignment horizontal="center" vertical="center" wrapText="1"/>
    </xf>
    <xf numFmtId="0" fontId="22" fillId="0" borderId="1" xfId="0" applyFont="1" applyBorder="1" applyAlignment="1">
      <alignment horizontal="center" vertical="center" wrapText="1"/>
    </xf>
    <xf numFmtId="0" fontId="16" fillId="0" borderId="0" xfId="0" applyFont="1" applyAlignment="1">
      <alignment horizontal="left" vertical="center" wrapText="1"/>
    </xf>
    <xf numFmtId="0" fontId="16" fillId="0" borderId="1" xfId="0" applyFont="1" applyBorder="1" applyAlignment="1">
      <alignment horizontal="left" vertical="center" wrapText="1"/>
    </xf>
    <xf numFmtId="0" fontId="18" fillId="0" borderId="0" xfId="0" applyFont="1" applyAlignment="1">
      <alignment horizontal="center" vertical="center" wrapText="1"/>
    </xf>
    <xf numFmtId="0" fontId="4" fillId="0" borderId="0" xfId="0" applyFont="1" applyAlignment="1">
      <alignment horizontal="center" vertical="center" wrapText="1"/>
    </xf>
    <xf numFmtId="0" fontId="19" fillId="0" borderId="0" xfId="0" applyFont="1" applyAlignment="1">
      <alignment horizontal="center" vertical="center" wrapText="1"/>
    </xf>
    <xf numFmtId="0" fontId="0" fillId="0" borderId="0" xfId="0" applyAlignment="1">
      <alignment horizontal="left" wrapText="1"/>
    </xf>
    <xf numFmtId="0" fontId="20" fillId="0" borderId="0" xfId="0" applyFont="1" applyAlignment="1">
      <alignment horizontal="center" vertical="center" wrapText="1"/>
    </xf>
    <xf numFmtId="0" fontId="21" fillId="0" borderId="0" xfId="0" applyFont="1" applyAlignment="1">
      <alignment horizontal="center" vertical="center"/>
    </xf>
  </cellXfs>
  <cellStyles count="1">
    <cellStyle name="Normal" xfId="0" builtinId="0"/>
  </cellStyles>
  <dxfs count="4">
    <dxf>
      <alignment wrapText="1"/>
    </dxf>
    <dxf>
      <alignment wrapText="1"/>
    </dxf>
    <dxf>
      <alignment wrapText="1"/>
    </dxf>
    <dxf>
      <alignment wrapText="1"/>
    </dxf>
  </dxfs>
  <tableStyles count="0" defaultTableStyle="TableStyleMedium2" defaultPivotStyle="PivotStyleMedium9"/>
  <colors>
    <mruColors>
      <color rgb="FFFD5A74"/>
      <color rgb="FF5AA6DA"/>
      <color rgb="FFA270CA"/>
      <color rgb="FFFFC4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pivotCacheDefinition" Target="pivotCache/pivotCacheDefinition3.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pivotCacheDefinition" Target="pivotCache/pivotCacheDefinition7.xml"/><Relationship Id="rId5" Type="http://schemas.openxmlformats.org/officeDocument/2006/relationships/pivotCacheDefinition" Target="pivotCache/pivotCacheDefinition1.xml"/><Relationship Id="rId15" Type="http://schemas.microsoft.com/office/2017/10/relationships/person" Target="persons/person.xml"/><Relationship Id="rId10" Type="http://schemas.openxmlformats.org/officeDocument/2006/relationships/pivotCacheDefinition" Target="pivotCache/pivotCacheDefinition6.xml"/><Relationship Id="rId4" Type="http://schemas.openxmlformats.org/officeDocument/2006/relationships/worksheet" Target="worksheets/sheet4.xml"/><Relationship Id="rId9" Type="http://schemas.openxmlformats.org/officeDocument/2006/relationships/pivotCacheDefinition" Target="pivotCache/pivotCacheDefinition5.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14899307628781"/>
          <c:y val="1.4814124058099197E-2"/>
          <c:w val="0.5405538750842136"/>
          <c:h val="0.60996760568294695"/>
        </c:manualLayout>
      </c:layout>
      <c:doughnutChart>
        <c:varyColors val="1"/>
        <c:ser>
          <c:idx val="0"/>
          <c:order val="0"/>
          <c:dPt>
            <c:idx val="0"/>
            <c:bubble3D val="0"/>
            <c:spPr>
              <a:solidFill>
                <a:srgbClr val="FD5A74"/>
              </a:solidFill>
              <a:ln w="19050">
                <a:solidFill>
                  <a:schemeClr val="lt1"/>
                </a:solidFill>
              </a:ln>
              <a:effectLst/>
            </c:spPr>
            <c:extLst>
              <c:ext xmlns:c16="http://schemas.microsoft.com/office/drawing/2014/chart" uri="{C3380CC4-5D6E-409C-BE32-E72D297353CC}">
                <c16:uniqueId val="{00000001-C0E4-AA49-84B9-3E4455F8558A}"/>
              </c:ext>
            </c:extLst>
          </c:dPt>
          <c:dPt>
            <c:idx val="1"/>
            <c:bubble3D val="0"/>
            <c:spPr>
              <a:solidFill>
                <a:srgbClr val="5AA6DA"/>
              </a:solidFill>
              <a:ln w="19050">
                <a:solidFill>
                  <a:schemeClr val="lt1"/>
                </a:solidFill>
              </a:ln>
              <a:effectLst/>
            </c:spPr>
            <c:extLst>
              <c:ext xmlns:c16="http://schemas.microsoft.com/office/drawing/2014/chart" uri="{C3380CC4-5D6E-409C-BE32-E72D297353CC}">
                <c16:uniqueId val="{00000004-C0E4-AA49-84B9-3E4455F8558A}"/>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2-C0E4-AA49-84B9-3E4455F8558A}"/>
              </c:ext>
            </c:extLst>
          </c:dPt>
          <c:dPt>
            <c:idx val="3"/>
            <c:bubble3D val="0"/>
            <c:spPr>
              <a:solidFill>
                <a:srgbClr val="92D050"/>
              </a:solidFill>
              <a:ln w="19050">
                <a:solidFill>
                  <a:schemeClr val="lt1"/>
                </a:solidFill>
              </a:ln>
              <a:effectLst/>
            </c:spPr>
            <c:extLst>
              <c:ext xmlns:c16="http://schemas.microsoft.com/office/drawing/2014/chart" uri="{C3380CC4-5D6E-409C-BE32-E72D297353CC}">
                <c16:uniqueId val="{00000003-C0E4-AA49-84B9-3E4455F8558A}"/>
              </c:ext>
            </c:extLst>
          </c:dPt>
          <c:dPt>
            <c:idx val="4"/>
            <c:bubble3D val="0"/>
            <c:spPr>
              <a:solidFill>
                <a:srgbClr val="A270CA"/>
              </a:solidFill>
              <a:ln w="19050">
                <a:solidFill>
                  <a:schemeClr val="lt1"/>
                </a:solidFill>
              </a:ln>
              <a:effectLst/>
            </c:spPr>
            <c:extLst>
              <c:ext xmlns:c16="http://schemas.microsoft.com/office/drawing/2014/chart" uri="{C3380CC4-5D6E-409C-BE32-E72D297353CC}">
                <c16:uniqueId val="{00000005-C0E4-AA49-84B9-3E4455F8558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 Table'!$C$18:$C$22</c:f>
              <c:strCache>
                <c:ptCount val="5"/>
                <c:pt idx="0">
                  <c:v>Institutional Capacity</c:v>
                </c:pt>
                <c:pt idx="1">
                  <c:v>Governance</c:v>
                </c:pt>
                <c:pt idx="2">
                  <c:v>Environmental Risk</c:v>
                </c:pt>
                <c:pt idx="3">
                  <c:v>Development Pressure</c:v>
                </c:pt>
                <c:pt idx="4">
                  <c:v>Compliance and Enforcement</c:v>
                </c:pt>
              </c:strCache>
            </c:strRef>
          </c:cat>
          <c:val>
            <c:numRef>
              <c:f>'Pivot Table'!$D$18:$D$22</c:f>
              <c:numCache>
                <c:formatCode>General</c:formatCode>
                <c:ptCount val="5"/>
                <c:pt idx="0">
                  <c:v>84</c:v>
                </c:pt>
                <c:pt idx="1">
                  <c:v>108</c:v>
                </c:pt>
                <c:pt idx="2">
                  <c:v>34</c:v>
                </c:pt>
                <c:pt idx="3">
                  <c:v>13</c:v>
                </c:pt>
                <c:pt idx="4">
                  <c:v>23</c:v>
                </c:pt>
              </c:numCache>
            </c:numRef>
          </c:val>
          <c:extLst>
            <c:ext xmlns:c16="http://schemas.microsoft.com/office/drawing/2014/chart" uri="{C3380CC4-5D6E-409C-BE32-E72D297353CC}">
              <c16:uniqueId val="{00000000-C0E4-AA49-84B9-3E4455F8558A}"/>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t"/>
      <c:layout>
        <c:manualLayout>
          <c:xMode val="edge"/>
          <c:yMode val="edge"/>
          <c:x val="0.26584843796433777"/>
          <c:y val="0.67730152961327217"/>
          <c:w val="0.4841910840901939"/>
          <c:h val="0.2218918094729415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298491</xdr:colOff>
      <xdr:row>24</xdr:row>
      <xdr:rowOff>112764</xdr:rowOff>
    </xdr:from>
    <xdr:to>
      <xdr:col>4</xdr:col>
      <xdr:colOff>782320</xdr:colOff>
      <xdr:row>41</xdr:row>
      <xdr:rowOff>137516</xdr:rowOff>
    </xdr:to>
    <xdr:graphicFrame macro="">
      <xdr:nvGraphicFramePr>
        <xdr:cNvPr id="2" name="Chart 1">
          <a:extLst>
            <a:ext uri="{FF2B5EF4-FFF2-40B4-BE49-F238E27FC236}">
              <a16:creationId xmlns:a16="http://schemas.microsoft.com/office/drawing/2014/main" id="{90278254-3B5F-2568-ABA5-69BAEF4C67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6132.982235300929" createdVersion="8" refreshedVersion="8" minRefreshableVersion="3" recordCount="262" xr:uid="{8098BBB0-F28D-A54E-B23E-4488568F0EC9}">
  <cacheSource type="worksheet">
    <worksheetSource ref="A1:L263" sheet="Raw Coding"/>
  </cacheSource>
  <cacheFields count="7">
    <cacheField name="Interviewee" numFmtId="0">
      <sharedItems containsSemiMixedTypes="0" containsString="0" containsNumber="1" containsInteger="1" minValue="1" maxValue="10" count="10">
        <n v="1"/>
        <n v="2"/>
        <n v="3"/>
        <n v="4"/>
        <n v="5"/>
        <n v="6"/>
        <n v="7"/>
        <n v="8"/>
        <n v="9"/>
        <n v="10"/>
      </sharedItems>
    </cacheField>
    <cacheField name="Role" numFmtId="0">
      <sharedItems containsSemiMixedTypes="0" containsString="0" containsNumber="1" containsInteger="1" minValue="1" maxValue="3" count="3">
        <n v="2"/>
        <n v="1"/>
        <n v="3"/>
      </sharedItems>
    </cacheField>
    <cacheField name="Quotes" numFmtId="0">
      <sharedItems count="231" longText="1">
        <s v="Far behind in drainage infrastructure"/>
        <s v="It has been neglected"/>
        <s v="Stormwater has really only come to the forefront in the last thirty years or so"/>
        <s v="It just wasn’t up to standard, and now we’re paying the price"/>
        <s v="Weather patterns changing"/>
        <s v="A big part of it is funding, trying to find the money to do it"/>
        <s v="Drainage infrastructure is whatever contractors have "/>
        <s v="I’ve seen paper pipes, way out in the sticks"/>
        <s v="We do a lot of assessment services, so we’ll go out, inventory it, look at it, collect data"/>
        <s v="We work with companies that have equipment to put cameras in the pipe"/>
        <s v="With the naked eye above ground, you don’t really know what’s going on"/>
        <s v="We have equipment that uses ArcGIS Trimble and puts it into a Geodatabase"/>
        <s v="All that is used to understand, alright, we got issues over here"/>
        <s v="We’ll advise towns and communities of lines that are very susceptible to silt, dirt, clogging"/>
        <s v="Chart options and help the community understand and share issues"/>
        <s v="We feel pretty good, data is collected by municipality"/>
        <s v="Cost, the other part of data collection is access. "/>
        <s v="It’s a lot to go out and survey every single pipe"/>
        <s v="We say, “There’s always a storm with your name on it. All bets are off”"/>
        <s v="Increasing frequency and severity of storms"/>
        <s v="In-house versus contracting out for capital projects"/>
        <s v="Need knowledge of when pipes will fail and their true lifespans"/>
        <s v="Natural as much as we can. If you can take a pipe out and put a channel, we’ll do that."/>
        <s v="People love land and want as much as they can get"/>
        <s v="Data source for stormwater planning is impervious square footage"/>
        <s v="Data source for planning is regional plans"/>
        <s v="Changing geography, water is going away"/>
        <s v="Main barrier is getting public understandig"/>
        <s v="We use data-driven decision-making tools…"/>
        <s v="...GPS locating, elevation, lidar"/>
        <s v="Would like to know people’s tolerances for dealing with stormwater"/>
        <s v="Most people don’t care until it affects them"/>
        <s v="Working with new developments, erosion control, sedimentation"/>
        <s v="Statewide retention ponds, meat and produce production runoff"/>
        <s v="He helped establish the Stormwater Reserve Fund"/>
        <s v="High vulnerability, a lot has to do with prioritization"/>
        <s v="Data completeness, people know enough "/>
        <s v="Small places are more dependent on field work"/>
        <s v="Need to know where pipes are to figure out sewer infiltration"/>
        <s v="Looking at AIA, an asset inventory assessment grant"/>
        <s v="Maps allow you to identify a problem and say this is where it is"/>
        <s v="Engineering/public works data shows where stormwater is going"/>
        <s v="Need to know what things looked like prior to project and what it will look like after"/>
        <s v="Reactionary systems make these decisions difficult"/>
        <s v="Vulnerable to sea level rise"/>
        <s v="Applications for the general public to drop pins on SW issues"/>
        <s v="Develop CIP with those points for the jurisdictions"/>
        <s v="Increased strength and frequency of storm events"/>
        <s v="Typically low-income, minority, or indigenous neighborhoods disproportionately burdened by pollution, industrial hazards, and climate change, with limited access to environmental benefits"/>
        <s v="Environmental Justice (EJ) Communities"/>
        <s v="Age of infrastructure, condition assessment, material, flood analysis studies, where impervious areas is not being treated"/>
        <s v="Stormwater GIS inventory database at the city level"/>
        <s v="Databases of condition assessment for each inspection cycle, drainage area and watersheds, percent impervious, ground cover, land use, ownership and right of way, water bodies and streams, historical and projected rainfall"/>
        <s v="Lack of money, staff, support"/>
        <s v="Main barrier of funding, grants to support SW infrastructure"/>
        <s v="Need built date, usually coming from contract design sheets, not even as-built dates"/>
        <s v="Use zoning, land use, historic aerial imagery to see when land use changes"/>
        <s v="Need public input, the public knows where issues reside"/>
        <s v="Use a 2-month comment period with mapping to inform assessment "/>
        <s v="Sewer and water focus, not stormwater"/>
        <s v="Roadway and pavement analysis"/>
        <s v="Consider drones for better transportability"/>
        <s v="Climate change, sea level rise, and intense storm events"/>
        <s v="Stormwater infrastructure is not necessarily pipes, culverts, streams, or bridges. Everything is involved in managing stormwater"/>
        <s v="So factors that influence how to prioritize, obviously a known history of failures."/>
        <s v="You know you're going to fix what's broken"/>
        <s v="Frequency of flooding events, that's a huge factor"/>
        <s v="Unfortunately, you know, many communities in North Carolina have to be reactive"/>
        <s v="They address something when it tears over, when it breaks, or when a sinkhole opens up."/>
        <s v="It would be nice if folks were proactive and had funding to back that up, but that's not the case"/>
        <s v="Repairing damaged or failed infrastructure has to be a priority"/>
        <s v="Storm water ideally would be set up like your water and sewer funds as an enterprise fund where fees are assessed based on whatever factor is used, impervious area, whatever, but constant revenue generation that could create a capital improvements plan and systematically work through improvements. That would be ideal. That is not the case with a large number of communities in North Carolina. So those repairs come out of your standard budget."/>
        <s v="It is a portion of the general fund and other public works endeavors that's shared with public safety."/>
        <s v="So if something has to be cut, your funding for street repairs and stormwater infrastructure is going to be cut before police and fire"/>
        <s v="Hydraulic and hydrologic modeling is a huge tool that we're working with several clients now to do stormwater master plans or system-wide modeling."/>
        <s v="CAD, modeling software, general asset information and asset inventory programs where you go out and map your system"/>
        <s v="DEQ and their MPDS permitting has a requirement for that, but folks are still trying to get a complete and comprehensive system map"/>
        <s v="A lot of folks don't have their entire system mapped yet"/>
        <s v="Whenever that storm system leaves the right of way, it's in no man's land and a private property owner doesn't know it's there"/>
        <s v="City doesn't want to claim responsibility because again, they don't know what's there."/>
        <s v="Funding, funding, funding."/>
        <s v="So getting cities to understand that in the case of a storm system requiring dedicated drainage easements outside of the right of way, those as-built drawings is a necessity."/>
        <s v="Anything that predates the 2000s, you may or may not have a drainage easement, and you may or may not have an as-built for it."/>
        <s v="There's just not enough money out there to even map the system."/>
        <s v="From that map, you can begin programming systematic repairs. You'll know what you're looking for in the event of a failure."/>
        <s v="It's out of sight, out of mind, as long as the water's not ponding in my street or on my yard."/>
        <s v="Without that map, you are essentially flying blind, and it all comes down to funding. _x000a_I'll go a bit further, political will. "/>
        <s v="But we have to do the public education component to make folks understand why that's necessary and then start generating revenue to address some of these issues."/>
        <s v="Stormwater lags, 20 to 50 years behind other buried infrastructure, in folks even valuing and placing the importance on that system"/>
        <s v="We've done a couple of those asset inventories, assessments, and master plans. "/>
        <s v="That's a 10-year window with programs and projects throughout. Now, obviously, if you have a failure, you kind of need to jump on that immediately. "/>
        <s v="In addition to the modeling and the system map, we'll rely on a work order history because that's going to point to frequent repair or failure areas. "/>
        <s v="We're comparing those two data sets and identifying areas for replacement and planning projects based on the hot spots or heat areas that are generated through the combination of those two data sources."/>
        <s v="It’s one thing to know a pipe is there. It’s completely different to see the joint failure 50 feet under."/>
        <s v="Those are expensive pieces of equipment."/>
        <s v="I've seen them get stuck under the road, and you have to dig the road up 20 feet deep."/>
        <s v="From the administrative perspective, accurate CIPs, and we'll say a budget over that 10-year window to do what we know we need to do, but how to fund that and budget for annually. That's always a conversation for managerial staff."/>
        <s v="I'd say where we’re at with what funding we've done so far. It's a small drop in the bucket of what's probably what's needed. "/>
        <s v="Stormwater is just beginning to be looked at for funding"/>
        <s v="That was probably about going on 2 1/2 years now that we haven't gotten any more funding for LASII since we got that $19 million"/>
        <s v="[Stormwater] is needed and it needs to be addressed at some point."/>
        <s v="They let us know by asking for funding, and then we see kind of what's needed out there"/>
        <s v="If we had a pot of money, we would see what comes in, and we prioritize based on our priority rating system."/>
        <s v="We fund projects that lead towards water quality over water quantity"/>
        <s v="We don't have any data because we're not the ones that are, well, we're not the ones that are coming up with the projects. "/>
        <s v="We looked at what the needs were that were out there, what people needed as far as stormwater infrastructure, what kind of projects that we want to get."/>
        <s v="We talked to other agencies on what they were doing to see kind of what how they were addressing stormwater in their group"/>
        <s v="They fill that priority rating, a score sheet out and based on what they are providing, the project purpose, project benefits, system management, as well as affordability, kind of drives what the things that those are the four categories in that priority rating system that they have to fill out in order to get funded. "/>
        <s v="The more they know about their system, the chance of them getting funded increases"/>
        <s v="Funding is one of the barriers since we've not been funded."/>
        <s v="Local government units look for free money first, especially if it's out there."/>
        <s v="The only thing we have right now to fund is the SRF Green Project Reserve Program, which is a loan program versus a grant program. A little bit less likely for somebody to jump on that to get funding versus grants."/>
        <s v="Planning grants are opportunities to do an asset inventory assessment. "/>
        <s v="A lot of places still don't know what their wastewater system is, and it's much less likely that they know what their stormwater infrastructure is."/>
        <s v="Knowing what you got first and seeing what you can do to manage that stormwater through some kind of stormwater control measures and treat that stormwater to lessen the impact on the environment is vital in managing climate change in the future. "/>
        <s v="As we move on, more municipalities will be required to deal with stormwater whether they want to or not, because we're seeing it now, especially at our coast, groundwater levels are rising systematically, more impacts from smaller storm events."/>
        <s v="What we do is assist local communities in staying compliant with their floodplain management regulations. "/>
        <s v="Communities across the United States join the National Flood Insurance Program to be able to have federally backed flood insurance. "/>
        <s v="When they do that, they have to adopt the minimum floodplain management regulations found in the 44 CFR. "/>
        <s v="[44 CFR] was originally conceived in 68 or adopted in 68 and really haven't had any substantive updates to them since then. We're kind of behind the game on that. "/>
        <s v="We do training, we go out and we do floodplain management program assessments. We try to help them. We do not have regulatory authority, so we can't say you're doing this wrong. "/>
        <s v="I think the nature of the water infrastructure and stormwater infrastructure is designed to be flooded, to withstand those things. "/>
        <s v="However, when we're building in more vulnerable situations, like we touched on at the Outer Banks last week, erosion on the ocean front is undermining septic systems structures altogether. Collapsing. When we continue to keep structures there instead of trying to move them back or put them in a different spot, we're really seeing that vulnerability. "/>
        <s v="Going into the future, we're going to see more vulnerability just due to sea level change and things like that."/>
        <s v="From a floodplain management perspective, we have regulations in the 44 CFR as minimum standards for substantially damaged structures."/>
        <s v="We're going to be looking at development in those damages to those existing structures. Anything new has to comply."/>
        <s v="The FEMA Mapping Service Center is the nationwide official flood maps for the United States. North Carolina has this exemplary mapping program. We developed the North Carolina Flood Risk Information System. We call it NC FRIS. That is North Carolina's official flood maps."/>
        <s v="I do think that we don't have a clear understanding of how old some of our systems are. So maybe we are lacking in surveys of what's existing and what is not, right?"/>
        <s v="I feel like there are definitely rules and regulations that change with different administrations. "/>
        <s v="We have an administration that really understands the importance of stormwater retention and treatment. And then we have the next administration that kind of relaxes those rules. So, we have this wavering thing. The importance isn't spread across the board."/>
        <s v="I think the local folks know their vulnerabilities the best and they've understood and seen how different events affect their cities and municipalities or counties. "/>
        <s v="If they can assess their vulnerabilities and draft those regulations and rules to fit their standards, obviously, meeting the minimum. And then if we have to go higher because of what we understand in that location, we need to do that. "/>
        <s v="Today is the day to start doing that. Yesterday was the day to start doing that, but we're running on a funding mechanism that isn't always going to be there or it's volatile at at the best. "/>
        <s v="We used sea level rise and sea level projections to help us draft that ordinance, and we really set some higher standards. "/>
        <s v="We have used those tools, and it's a really good process to go through, and I think it sets a good example for our cities and towns."/>
        <s v="Currently, FEMA sets a standard; really, the federal government sets the standard of what we set our regulatory flood maps to. "/>
        <s v="So we're missing out on a whole bunch of data that we could. So we're not taking multi-hazards into account. "/>
        <s v="Citizens moving into locations and trying to plan where to invest their money or retire, you know, all those things. "/>
        <s v="But it will also lend tools to local governments to better regulate that kind of development."/>
        <s v="So, availability and awareness. I think there are a lot of communities that don't have the availability to these tools. Everything's online, but not everybody's online. "/>
        <s v="I think that we really need to make a concerted effort to make people aware of what's available to them and how to plan for whatever it is that they're planning for."/>
        <s v="So we do put a high priority on maintenance. "/>
        <s v="We know that we won't get any more of those from an environmental standpoint; we would never be granted, nor would we necessarily want to add more. "/>
        <s v="We know that maintaining a system that gets the water to those outfalls, efficiency is critically important."/>
        <s v="Some areas where we can't, we know for various reasons, such as distance, the existing configuration of the infrastructure. "/>
        <s v="We know that there are still some storms we cannot get the water to those outfalls in time before we have flooding"/>
        <s v="Our second sort of threat is to fall back on mechanical solutions, on pumped solutions and then our third is to have a pretty robust system of regulation for maintaining stormwater and dealing with it on site. "/>
        <s v="We're early in the stages of installing a system of monitors to give us a snapshot of what's happening in the groundwater. "/>
        <s v="We know that if we don't deal effectively with stormwater and move it out, we run a higher risk of intercepting wastewater sources. "/>
        <s v="Data for stormwater in our context; it's kind of hard to come by. "/>
        <s v="A lot of it is visual, in terms of observing the system, inspecting the system. So we do have a regular schedule of visual inspection of all of the infrastructure. The open ditches are pretty easy to see. We use cameras to inspect wherever we have pipes in the system."/>
        <s v="I'm not aware that we are doing a lot of measuring of stormwater in the and its flow in our system, in our network"/>
        <s v="We do have a fairly detailed inventory and a regular system of inspection."/>
        <s v="I would be surprised if our assets were not seen at least every two years."/>
        <s v="I think most of it in terms of public services staff, it's not necessarily an engineer, but somebody is seeing all of it and can bring problems to the table."/>
        <s v="I don't know how deep our resources are for actual maintenance and the specialized equipment we might need."/>
        <s v="We do have a lot of aquatic vegetation growing in basically stagnant or sitting water in a lot of these systems. That vegetation over time, if you don't, if you don't again maintain that that ditch and remove that vegetation fairly frequently, it does hinder the, it does hinder the movement of stormwater."/>
        <s v="Two, because our collection system is open ditches. That's the biggest part of the system, and it's flat, which means there's not a lot of flow. "/>
        <s v="I think if we knew whether we were where and whether we were having wastewater infiltration into the system. I think we knew those places, and that's one of the things we are trying to figure out."/>
        <s v="I think we might prioritize or modify the collection system in those places if we knew that."/>
        <s v="We installed it in a frequently flooded area. We installed catch basins, pipe, pump, and we put an infiltration field in one of the frontal dunes."/>
        <s v="So we collect the stormwater runoff from that stretch of road through the drop inlets and pump it into this field, where it's then disposed of in the dune and percolates down through."/>
        <s v="Stormwater infrastructure, once you put it in the ground, it's there for a long time. "/>
        <s v="Consider sea level rise and its impact on the water table and everything that we build."/>
        <s v="You heard the Jacksonville stormwater manager say a lot of their infrastructure is now submerged in the water table in such a way that it's not operating effectively."/>
        <s v="So, I would want our staff to be thinking at 25 to 50 years ahead when we put infrastructure in the ground, and the other is to consider areas of the town that may be susceptible to erosion and its impact on collection infrastructure. "/>
        <s v="All of those outfalls are in the ocean and we have a highly erodible beach, which we address with beach nourishment. "/>
        <s v="I think someday some future board is going to decide that beach nourishment is no longer an option because it's gotten too expensive."/>
        <s v="That's going to affect those outfalls and the whole sort of stormwater collection infrastructure that's attached to those. So that's a long-term consideration."/>
        <s v="The other is to think of an elevated water table from sea level rise, think of erosion and its impact on the infrastructure, especially the outfalls. "/>
        <s v="Then finally think about those flood-prone areas that are low lying, that unless we're willing to someday consider retreat from those areas or diking and pumping or some kind of extreme measure."/>
        <s v="I've got three field technicians that work for me that does all of the testing and monitoring. It helps me with education, does all illicit discharges, that kind of stuff. "/>
        <s v="So, any hurricanes that come into our area, we are equally impacted, not only from wind, but from storm surge, because of the mouth of the river. "/>
        <s v="The wind blows the water straight up, so during Florence, you know, we had five to eight feet of flooding in all of our areas, for almost two weeks. "/>
        <s v="My office was an island. We couldn't even get to it because there was water all the way around it. "/>
        <s v="While we're not on the beach or the coast, which would be a five, I would put us between a three and a four."/>
        <s v="With that, we have certain responsibilities that we have to follow under the NPDE permit."/>
        <s v="I apply for grant money to address watersheds, and I've gotten a lot of money last year and this year to just restore four of the major watersheds in Jacksonville that drain into the Neuse River. "/>
        <s v="As far as pipe and ditch maintenance are streets department has their own budget, I have my own budget, and each year, they are picking up ditches and pipes on a regular basis, but if something comes up and one collapses or is going to collapse, then it would be identified in what we're called our CIP, Community Improvement Project, and we would start putting money aside to fix it. "/>
        <s v="They know better than the rest of us what's doing well and what's not. "/>
        <s v="Ever since Covid, all of our pipes, everything is triple, it's not doubled, it's triple. "/>
        <s v="It’s much harder to do our job because of analysis and then probably while we have rules and regulations in place, and while we're here to enforce those, you know, to educate and enforce those rules and regulations, one of the bigger obstacles or people that still don't know, what they should and shouldn't do or don't care, so probably the don't care part is what is our biggest obstacle is. "/>
        <s v="So the people that don't know, you just have to constantly reach out through different avenues. "/>
        <s v="As far as the people that don't care, the only way would be, unfortunately, when someone does something wrong that they're not supposed to do, then we have to put them into an NOV, a notice of violation."/>
        <s v="With that comes fines, the only way to make some people care is to get fines to make them stop believing or doing what they're doing. "/>
        <s v="I have heard that some entities that receive these fines are so big and prominent that they can just pay them off and continue with business as usual. So how do you ensure, or I guess, try to ensure that that does not happen? So we raised last year the amount that our fines were; we matched that at the state to $25,000 a day. "/>
        <s v="For data-driven tools in our asset management, we have that we go out and collect data on all of our storm drains as far as elevations. We make the new developments send their as-builts, which have elevations of the entire collection system. "/>
        <s v="We've got wifi data out and throughout the watershed that's taking water quality readings every 15 minutes, 24 hours a day, seven days a week. We produce a lot of technology."/>
        <s v="I would add more staff to the stormwater quality department so that we could actually increase our educational outreach. "/>
        <s v="I do feel like stormwater needs to be better incorporated into the water or wastewater realm. "/>
        <s v="For instance, I got a grant from the state. "/>
        <s v="So, by using storm water to wash our vehicles and make our sanitation trucks cleaner, I no longer will have the shade or grease or anything on my streets, which where we reduce the pressure of my street sweepers on the streets because that won't be there. "/>
        <s v="I permitted Stevenson Toyota. They captured stormwater, runoff and are using the gray water to flush their toilets. "/>
        <s v="It’s just that we don't need to waste good drinking water for things that we can use stormwater for. "/>
        <s v="There are a lot of different issues why for us at the coast. I've "/>
        <s v="I've got a separation from the seasonal high water table on your groundwater. And because we're so low topographically, we don't always get them. "/>
        <s v="We do planning and zoning administration for a lot of the municipalities up here. "/>
        <s v="We also have a mitigation and resiliency program that right now is working with FEMA, FMA, HMGP, Hazard Mitigation Grant Program, mainly property acquisition and elevations."/>
        <s v="So, we work with community and development block grants. I work with different funding programs. "/>
        <s v="My customers are basically my municipalities. I cover 5 counties, Beaufort, Bertie, Hereford, Martin, and Pitt. Those 40 municipalities, 5 counties of which we were looking at the percentages the other day, 93% of those 40 are municipalities."/>
        <s v="Communities with populations less than 5000, and 73% are populations less than 1500. So I work with low-capacity communities. I tell people what we do is what they can't do. If they can't handle grants, we kind of slip in and do a grant."/>
        <s v="Writing, grant management, we pull in different programs in the mitigation, resiliency, planning, and economic development, and we try to work with these little governments. "/>
        <s v="A lot of mapping, outreach, and just trying to come up with some solutions. "/>
        <s v="I think the state wanted flooding, but we've tucked in stormwater right in there with storm flooding."/>
        <s v="I don't think we do enough on stormwater. My planners deal with storm water, but I think there's just so much more we can do and is needed in the stormwater space, for lack of a better term."/>
        <s v="That's going to be dependent on where you where you're at. I have areas that don't flood. I mean, they're doing OK managing their stormwater. "/>
        <s v="Right now, [maintenance and upgrades] are a little bit lower priority cause I'm more in water and wastewater or water and sewer. "/>
        <s v="They all have issues in that realm, and I'm hoping we can put some sunshine on that to maybe get some more funding. "/>
        <s v="If you look up that blueprint resiliency on the North Carolina Department of Environmental Quality, just do a quick search, you can see the millions of dollars they're getting ready to invest in that arena right now. A lot of that's going up to Hurricane Helene damage up in the western part of the state, but the state's getting ready to make some major investments in some of those projects"/>
        <s v="But I mean the data sources, we do use a lot from the Department of Environmental Quality, DEQ. "/>
        <s v="We try to address whatever it is that we see for our blueprint. "/>
        <s v="I know it's not necessarily stormwater, but they can have a bright sunny day and have flooding issues, and it's not necessarily-, it could be wind-driven. So I guess you have to look at those definitions. "/>
        <s v="We all think water goes uphill, downhill, and it does. But in this part of the world, a lot of our flooding is pushed by wind. Depends on which direction the storm surges you see. "/>
        <s v="In these small communities, they just have to live with flooding. That's just sort of a fact of life. "/>
        <s v="How do you deal with water that hits concrete and can't go into the ground? You know what happens there? I lived in Raleigh for 10 years. Their stormwater issues are completely different than the stormwater issues here."/>
        <s v="With best management practices, we in my old life we had practices like rain gardens, and you know different things in pervious surface parking lots, things to allow water to move out. You don't see that as much here because we're dealing with a different scale, and storm flooding seems to drive everything we do here."/>
        <s v="I mean it's not as science-driven anymore, it's more policy and need by these communities. "/>
        <s v="I would say resources. Like everybody else, getting some funding in here, getting some technical assistance level, to help with whatever the identified problem is. "/>
        <s v="But if you're dealing with a town with a population less than 200 and you're dealing with utilities, I think people will prioritize their wastewater and safe drinking water before stormwater, if that makes sense. It's a priority thing."/>
        <s v=" know when you look at data for the state of North Carolina, it is this growing state, and it really is. However, it's seeing negative growth. "/>
        <s v="So, the town of Belhaven that you heard from has to do the same as Charlotte, but with a fraction of the resources that the city of Charlotte would have. "/>
        <s v="In fact, I did believe it; I had another capstone project from UNC, and she was looking at strategic planning by the state of North Carolina. I told her it's almost at the point where we got to look at the state from an urban perspective and a rural perspective because the problems are so different. "/>
        <s v="I direct asset management. I tap other agencies for funding, and then we tap the engineering community. "/>
        <s v="It's my job to go find funding to see about replacement, and those projects are in the millions of dollars, which is really tough for small areas. "/>
        <s v="I mean, I got to have the data, no doubt, but for me and for these small towns, we have to have the technical assistance to interpret that data. "/>
        <s v="I think everything should be driven by data, but eventually, to implement, it's going to become policy, and that's the bigger piece. It's the investment of resources. "/>
        <s v="To prioritize, I think the data's got to be there. That's number one. But then #2, you've got to look at all the challenges. Then, they're going to rank them. And sadly, even the state doesn't prioritize stormwater as well as I think it should. "/>
        <s v="I think we got to keep working on this and trying to figure this out. Because it's not going away."/>
        <s v="The hydraulics have changed in this in the landscape kind of thing from agriculture. "/>
        <s v="Their hydrology has changed and impacted the urbanization, the present of North Carolina, where everything's going under concrete and impervious surface. The water's got to go somewhere. "/>
        <s v="We probably need to do more on the best management practices and the solutions, if that makes sense."/>
      </sharedItems>
    </cacheField>
    <cacheField name="Code" numFmtId="0">
      <sharedItems count="20">
        <s v="Inequality"/>
        <s v="Prioritization"/>
        <s v="Reactive Maintenance"/>
        <s v="Climate change"/>
        <s v="Financial Constraints"/>
        <s v="Technical Expertise"/>
        <s v="Enforcement Strategy"/>
        <s v="Partnerships"/>
        <s v="Decision-Making"/>
        <s v="Data Capacity"/>
        <s v="Staffing"/>
        <s v="Storm frequency"/>
        <s v="Land use change"/>
        <s v="Population/urban growth"/>
        <s v="Impervious surface"/>
        <s v="Political pressure"/>
        <s v="Flood exposure"/>
        <s v="Compliance Challenges"/>
        <s v="Extreme weather events"/>
        <s v="Public Engagement"/>
      </sharedItems>
    </cacheField>
    <cacheField name="Code Count" numFmtId="0">
      <sharedItems containsSemiMixedTypes="0" containsString="0" containsNumber="1" containsInteger="1" minValue="1" maxValue="20"/>
    </cacheField>
    <cacheField name="Theme" numFmtId="0">
      <sharedItems containsBlank="1"/>
    </cacheField>
    <cacheField name="Theme Count" numFmtId="0">
      <sharedItems containsString="0" containsBlank="1" containsNumber="1" containsInteger="1" minValue="1" maxValue="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6132.986569212961" createdVersion="8" refreshedVersion="8" minRefreshableVersion="3" recordCount="262" xr:uid="{0AF8BF8A-9E29-D948-9D8D-FCF700E2E114}">
  <cacheSource type="worksheet">
    <worksheetSource ref="A1:M263" sheet="Raw Coding"/>
  </cacheSource>
  <cacheFields count="8">
    <cacheField name="Interviewee" numFmtId="0">
      <sharedItems containsSemiMixedTypes="0" containsString="0" containsNumber="1" containsInteger="1" minValue="1" maxValue="10"/>
    </cacheField>
    <cacheField name="Role" numFmtId="0">
      <sharedItems containsSemiMixedTypes="0" containsString="0" containsNumber="1" containsInteger="1" minValue="1" maxValue="3"/>
    </cacheField>
    <cacheField name="Quotes" numFmtId="0">
      <sharedItems longText="1"/>
    </cacheField>
    <cacheField name="Code" numFmtId="0">
      <sharedItems count="20">
        <s v="Inequality"/>
        <s v="Prioritization"/>
        <s v="Reactive Maintenance"/>
        <s v="Climate change"/>
        <s v="Financial Constraints"/>
        <s v="Technical Expertise"/>
        <s v="Enforcement Strategy"/>
        <s v="Partnerships"/>
        <s v="Decision-Making"/>
        <s v="Data Capacity"/>
        <s v="Staffing"/>
        <s v="Storm frequency"/>
        <s v="Land use change"/>
        <s v="Population/urban growth"/>
        <s v="Impervious surface"/>
        <s v="Political pressure"/>
        <s v="Flood exposure"/>
        <s v="Compliance Challenges"/>
        <s v="Extreme weather events"/>
        <s v="Public Engagement"/>
      </sharedItems>
    </cacheField>
    <cacheField name="Code Count" numFmtId="0">
      <sharedItems containsSemiMixedTypes="0" containsString="0" containsNumber="1" containsInteger="1" minValue="1" maxValue="20"/>
    </cacheField>
    <cacheField name="Theme" numFmtId="0">
      <sharedItems count="5">
        <s v="Institutional Capacity"/>
        <s v="Governance"/>
        <s v="Environmental Risk"/>
        <s v="Compliance and Enforcement"/>
        <s v="Development Pressure"/>
      </sharedItems>
    </cacheField>
    <cacheField name="Theme Count" numFmtId="0">
      <sharedItems containsSemiMixedTypes="0" containsString="0" containsNumber="1" containsInteger="1" minValue="1" maxValue="5"/>
    </cacheField>
    <cacheField name="Count" numFmtId="0">
      <sharedItems containsSemiMixedTypes="0" containsString="0" containsNumber="1" containsInteger="1" minValue="1" maxValue="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6133.871606018518" createdVersion="8" refreshedVersion="8" minRefreshableVersion="3" recordCount="78" xr:uid="{C7E73A32-287D-F14D-B604-DAEA6EB21000}">
  <cacheSource type="worksheet">
    <worksheetSource ref="I1:M79" sheet="Raw Coding"/>
  </cacheSource>
  <cacheFields count="5">
    <cacheField name="Code" numFmtId="0">
      <sharedItems count="20">
        <s v="Inequality"/>
        <s v="Prioritization"/>
        <s v="Reactive Maintenance"/>
        <s v="Climate change"/>
        <s v="Financial Constraints"/>
        <s v="Technical Expertise"/>
        <s v="Enforcement Strategy"/>
        <s v="Partnerships"/>
        <s v="Decision-Making"/>
        <s v="Data Capacity"/>
        <s v="Staffing"/>
        <s v="Storm frequency"/>
        <s v="Land use change"/>
        <s v="Population/urban growth"/>
        <s v="Impervious surface"/>
        <s v="Political pressure"/>
        <s v="Flood exposure"/>
        <s v="Compliance Challenges"/>
        <s v="Extreme weather events"/>
        <s v="Public Engagement"/>
      </sharedItems>
    </cacheField>
    <cacheField name="Code Count" numFmtId="0">
      <sharedItems containsSemiMixedTypes="0" containsString="0" containsNumber="1" containsInteger="1" minValue="1" maxValue="20"/>
    </cacheField>
    <cacheField name="Theme" numFmtId="0">
      <sharedItems count="5">
        <s v="Institutional Capacity"/>
        <s v="Governance"/>
        <s v="Environmental Risk"/>
        <s v="Compliance and Enforcement"/>
        <s v="Development Pressure"/>
      </sharedItems>
    </cacheField>
    <cacheField name="Theme Count" numFmtId="0">
      <sharedItems containsSemiMixedTypes="0" containsString="0" containsNumber="1" containsInteger="1" minValue="1" maxValue="5"/>
    </cacheField>
    <cacheField name="Count" numFmtId="0">
      <sharedItems containsSemiMixedTypes="0" containsString="0" containsNumber="1" containsInteger="1" minValue="1" maxValue="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6133.874641782408" createdVersion="8" refreshedVersion="8" minRefreshableVersion="3" recordCount="222" xr:uid="{49B8ACEE-ACBD-B24F-98AD-26184CE6C2C3}">
  <cacheSource type="worksheet">
    <worksheetSource ref="J1:M223" sheet="Raw Coding"/>
  </cacheSource>
  <cacheFields count="4">
    <cacheField name="Code Count" numFmtId="0">
      <sharedItems containsSemiMixedTypes="0" containsString="0" containsNumber="1" containsInteger="1" minValue="1" maxValue="20"/>
    </cacheField>
    <cacheField name="Theme" numFmtId="0">
      <sharedItems count="5">
        <s v="Institutional Capacity"/>
        <s v="Governance"/>
        <s v="Environmental Risk"/>
        <s v="Compliance and Enforcement"/>
        <s v="Development Pressure"/>
      </sharedItems>
    </cacheField>
    <cacheField name="Theme Count" numFmtId="0">
      <sharedItems containsSemiMixedTypes="0" containsString="0" containsNumber="1" containsInteger="1" minValue="1" maxValue="5"/>
    </cacheField>
    <cacheField name="Count" numFmtId="0">
      <sharedItems containsSemiMixedTypes="0" containsString="0" containsNumber="1" containsInteger="1" minValue="1" maxValue="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6133.879753472225" createdVersion="8" refreshedVersion="8" minRefreshableVersion="3" recordCount="262" xr:uid="{87CCC8F4-B973-CD4C-B16C-FDFB2ADEA12B}">
  <cacheSource type="worksheet">
    <worksheetSource ref="B1:M263" sheet="Raw Coding"/>
  </cacheSource>
  <cacheFields count="9">
    <cacheField name="Manager" numFmtId="0">
      <sharedItems containsString="0" containsBlank="1" containsNumber="1" containsInteger="1" minValue="1" maxValue="1"/>
    </cacheField>
    <cacheField name="Engineer" numFmtId="0">
      <sharedItems containsString="0" containsBlank="1" containsNumber="1" containsInteger="1" minValue="1" maxValue="1"/>
    </cacheField>
    <cacheField name="Manager &amp; Engineer" numFmtId="0">
      <sharedItems containsString="0" containsBlank="1" containsNumber="1" containsInteger="1" minValue="1" maxValue="1"/>
    </cacheField>
    <cacheField name="Quotes" numFmtId="0">
      <sharedItems longText="1"/>
    </cacheField>
    <cacheField name="Code" numFmtId="0">
      <sharedItems count="20">
        <s v="Inequality"/>
        <s v="Prioritization"/>
        <s v="Reactive Maintenance"/>
        <s v="Climate change"/>
        <s v="Financial Constraints"/>
        <s v="Technical Expertise"/>
        <s v="Enforcement Strategy"/>
        <s v="Partnerships"/>
        <s v="Decision-Making"/>
        <s v="Data Capacity"/>
        <s v="Staffing"/>
        <s v="Storm frequency"/>
        <s v="Land use change"/>
        <s v="Population/urban growth"/>
        <s v="Impervious surface"/>
        <s v="Political pressure"/>
        <s v="Flood exposure"/>
        <s v="Compliance Challenges"/>
        <s v="Extreme weather events"/>
        <s v="Public Engagement"/>
      </sharedItems>
    </cacheField>
    <cacheField name="Code Count" numFmtId="0">
      <sharedItems containsSemiMixedTypes="0" containsString="0" containsNumber="1" containsInteger="1" minValue="1" maxValue="20"/>
    </cacheField>
    <cacheField name="Theme" numFmtId="0">
      <sharedItems count="5">
        <s v="Institutional Capacity"/>
        <s v="Governance"/>
        <s v="Environmental Risk"/>
        <s v="Compliance and Enforcement"/>
        <s v="Development Pressure"/>
      </sharedItems>
    </cacheField>
    <cacheField name="Theme Count" numFmtId="0">
      <sharedItems containsSemiMixedTypes="0" containsString="0" containsNumber="1" containsInteger="1" minValue="1" maxValue="5"/>
    </cacheField>
    <cacheField name="Count" numFmtId="0">
      <sharedItems containsSemiMixedTypes="0" containsString="0" containsNumber="1" containsInteger="1" minValue="1" maxValue="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6133.952479398147" createdVersion="8" refreshedVersion="8" minRefreshableVersion="3" recordCount="257" xr:uid="{5F17C12F-152F-FF48-A8DD-75C74F95250C}">
  <cacheSource type="worksheet">
    <worksheetSource ref="B1:M258" sheet="Raw Coding"/>
  </cacheSource>
  <cacheFields count="10">
    <cacheField name="Manager" numFmtId="0">
      <sharedItems containsString="0" containsBlank="1" containsNumber="1" containsInteger="1" minValue="1" maxValue="1"/>
    </cacheField>
    <cacheField name="Engineer" numFmtId="0">
      <sharedItems containsString="0" containsBlank="1" containsNumber="1" containsInteger="1" minValue="1" maxValue="1"/>
    </cacheField>
    <cacheField name="Manager &amp; Engineer" numFmtId="0">
      <sharedItems containsString="0" containsBlank="1" containsNumber="1" containsInteger="1" minValue="1" maxValue="1"/>
    </cacheField>
    <cacheField name="Quotes" numFmtId="0">
      <sharedItems longText="1"/>
    </cacheField>
    <cacheField name="Combo" numFmtId="0">
      <sharedItems containsString="0" containsBlank="1" containsNumber="1" containsInteger="1" minValue="1" maxValue="1"/>
    </cacheField>
    <cacheField name="Code" numFmtId="0">
      <sharedItems count="20">
        <s v="Inequality"/>
        <s v="Prioritization"/>
        <s v="Reactive Maintenance"/>
        <s v="Climate change"/>
        <s v="Financial Constraints"/>
        <s v="Technical Expertise"/>
        <s v="Enforcement Strategy"/>
        <s v="Partnerships"/>
        <s v="Decision-Making"/>
        <s v="Data Capacity"/>
        <s v="Staffing"/>
        <s v="Storm frequency"/>
        <s v="Land use change"/>
        <s v="Population/urban growth"/>
        <s v="Impervious surface"/>
        <s v="Political pressure"/>
        <s v="Flood exposure"/>
        <s v="Compliance Challenges"/>
        <s v="Extreme weather events"/>
        <s v="Public Engagement"/>
      </sharedItems>
    </cacheField>
    <cacheField name="Code Count" numFmtId="0">
      <sharedItems containsSemiMixedTypes="0" containsString="0" containsNumber="1" containsInteger="1" minValue="1" maxValue="20"/>
    </cacheField>
    <cacheField name="Theme" numFmtId="0">
      <sharedItems count="5">
        <s v="Institutional Capacity"/>
        <s v="Governance"/>
        <s v="Environmental Risk"/>
        <s v="Compliance and Enforcement"/>
        <s v="Development Pressure"/>
      </sharedItems>
    </cacheField>
    <cacheField name="Theme Count" numFmtId="0">
      <sharedItems containsSemiMixedTypes="0" containsString="0" containsNumber="1" containsInteger="1" minValue="1" maxValue="5"/>
    </cacheField>
    <cacheField name="Count" numFmtId="0">
      <sharedItems containsSemiMixedTypes="0" containsString="0" containsNumber="1" containsInteger="1" minValue="1" maxValue="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6133.969215740741" createdVersion="8" refreshedVersion="8" minRefreshableVersion="3" recordCount="257" xr:uid="{9016A067-5403-BF49-B489-EC1EFFDD089D}">
  <cacheSource type="worksheet">
    <worksheetSource ref="A1:M258" sheet="Raw Coding"/>
  </cacheSource>
  <cacheFields count="13">
    <cacheField name="Interviewee" numFmtId="0">
      <sharedItems containsSemiMixedTypes="0" containsString="0" containsNumber="1" containsInteger="1" minValue="1" maxValue="10"/>
    </cacheField>
    <cacheField name="Manager" numFmtId="0">
      <sharedItems containsString="0" containsBlank="1" containsNumber="1" containsInteger="1" minValue="1" maxValue="1"/>
    </cacheField>
    <cacheField name="Engineer" numFmtId="0">
      <sharedItems containsString="0" containsBlank="1" containsNumber="1" containsInteger="1" minValue="1" maxValue="1"/>
    </cacheField>
    <cacheField name="Manager &amp; Engineer" numFmtId="0">
      <sharedItems containsString="0" containsBlank="1" containsNumber="1" containsInteger="1" minValue="1" maxValue="1"/>
    </cacheField>
    <cacheField name="Quotes" numFmtId="0">
      <sharedItems longText="1"/>
    </cacheField>
    <cacheField name="Combo Theme" numFmtId="0">
      <sharedItems containsBlank="1" count="13">
        <m/>
        <s v="B-R"/>
        <s v="R-R"/>
        <s v="G-Y"/>
        <s v="Y-Y-P"/>
        <s v="Y-Y"/>
        <s v="R-Y"/>
        <s v="B-R-R"/>
        <s v="Y-Y-Y"/>
        <s v="B-P"/>
        <s v="B-P-Y"/>
        <s v="B-Y"/>
        <s v="B-B"/>
      </sharedItems>
    </cacheField>
    <cacheField name="Combo " numFmtId="0">
      <sharedItems containsBlank="1"/>
    </cacheField>
    <cacheField name="Combo Count" numFmtId="0">
      <sharedItems containsString="0" containsBlank="1" containsNumber="1" containsInteger="1" minValue="1" maxValue="1"/>
    </cacheField>
    <cacheField name="Code" numFmtId="0">
      <sharedItems/>
    </cacheField>
    <cacheField name="Code Count" numFmtId="0">
      <sharedItems containsSemiMixedTypes="0" containsString="0" containsNumber="1" containsInteger="1" minValue="1" maxValue="20"/>
    </cacheField>
    <cacheField name="Theme" numFmtId="0">
      <sharedItems/>
    </cacheField>
    <cacheField name="Theme Count" numFmtId="0">
      <sharedItems containsSemiMixedTypes="0" containsString="0" containsNumber="1" containsInteger="1" minValue="1" maxValue="5"/>
    </cacheField>
    <cacheField name="Count" numFmtId="0">
      <sharedItems containsSemiMixedTypes="0" containsString="0" containsNumber="1" containsInteger="1" minValue="1"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2">
  <r>
    <x v="0"/>
    <x v="0"/>
    <x v="0"/>
    <x v="0"/>
    <n v="5"/>
    <s v="Institutional Capacity"/>
    <n v="1"/>
  </r>
  <r>
    <x v="0"/>
    <x v="0"/>
    <x v="1"/>
    <x v="1"/>
    <n v="14"/>
    <s v="Governance"/>
    <n v="4"/>
  </r>
  <r>
    <x v="0"/>
    <x v="0"/>
    <x v="2"/>
    <x v="1"/>
    <n v="14"/>
    <s v="Governance"/>
    <n v="4"/>
  </r>
  <r>
    <x v="0"/>
    <x v="0"/>
    <x v="3"/>
    <x v="2"/>
    <n v="15"/>
    <s v="Governance"/>
    <n v="4"/>
  </r>
  <r>
    <x v="0"/>
    <x v="0"/>
    <x v="4"/>
    <x v="3"/>
    <n v="10"/>
    <s v="Environmental Risk"/>
    <n v="2"/>
  </r>
  <r>
    <x v="0"/>
    <x v="0"/>
    <x v="5"/>
    <x v="4"/>
    <n v="2"/>
    <s v="Institutional Capacity"/>
    <n v="1"/>
  </r>
  <r>
    <x v="0"/>
    <x v="0"/>
    <x v="6"/>
    <x v="5"/>
    <n v="3"/>
    <s v="Institutional Capacity"/>
    <n v="1"/>
  </r>
  <r>
    <x v="0"/>
    <x v="0"/>
    <x v="7"/>
    <x v="0"/>
    <n v="5"/>
    <s v="Institutional Capacity"/>
    <n v="1"/>
  </r>
  <r>
    <x v="0"/>
    <x v="0"/>
    <x v="8"/>
    <x v="6"/>
    <n v="19"/>
    <s v="Compliance and Enforcement"/>
    <n v="5"/>
  </r>
  <r>
    <x v="0"/>
    <x v="0"/>
    <x v="9"/>
    <x v="7"/>
    <n v="18"/>
    <s v="Governance"/>
    <n v="4"/>
  </r>
  <r>
    <x v="0"/>
    <x v="0"/>
    <x v="10"/>
    <x v="5"/>
    <n v="3"/>
    <s v="Institutional Capacity"/>
    <n v="1"/>
  </r>
  <r>
    <x v="0"/>
    <x v="0"/>
    <x v="11"/>
    <x v="6"/>
    <n v="19"/>
    <s v="Compliance and Enforcement"/>
    <n v="5"/>
  </r>
  <r>
    <x v="0"/>
    <x v="0"/>
    <x v="12"/>
    <x v="8"/>
    <n v="16"/>
    <s v="Governance"/>
    <n v="4"/>
  </r>
  <r>
    <x v="0"/>
    <x v="0"/>
    <x v="13"/>
    <x v="7"/>
    <n v="18"/>
    <s v="Governance"/>
    <n v="4"/>
  </r>
  <r>
    <x v="0"/>
    <x v="0"/>
    <x v="14"/>
    <x v="8"/>
    <n v="16"/>
    <s v="Governance"/>
    <n v="4"/>
  </r>
  <r>
    <x v="0"/>
    <x v="0"/>
    <x v="14"/>
    <x v="5"/>
    <n v="3"/>
    <s v="Institutional Capacity"/>
    <n v="1"/>
  </r>
  <r>
    <x v="0"/>
    <x v="0"/>
    <x v="15"/>
    <x v="9"/>
    <n v="4"/>
    <s v="Institutional Capacity"/>
    <n v="1"/>
  </r>
  <r>
    <x v="0"/>
    <x v="0"/>
    <x v="16"/>
    <x v="4"/>
    <n v="2"/>
    <s v="Institutional Capacity"/>
    <n v="1"/>
  </r>
  <r>
    <x v="0"/>
    <x v="0"/>
    <x v="16"/>
    <x v="9"/>
    <n v="4"/>
    <s v="Institutional Capacity"/>
    <n v="1"/>
  </r>
  <r>
    <x v="0"/>
    <x v="0"/>
    <x v="17"/>
    <x v="10"/>
    <n v="1"/>
    <s v="Institutional Capacity"/>
    <n v="1"/>
  </r>
  <r>
    <x v="0"/>
    <x v="0"/>
    <x v="18"/>
    <x v="8"/>
    <n v="16"/>
    <s v="Governance"/>
    <n v="4"/>
  </r>
  <r>
    <x v="0"/>
    <x v="0"/>
    <x v="19"/>
    <x v="11"/>
    <n v="7"/>
    <s v="Environmental Risk"/>
    <n v="2"/>
  </r>
  <r>
    <x v="0"/>
    <x v="0"/>
    <x v="20"/>
    <x v="10"/>
    <n v="1"/>
    <s v="Institutional Capacity"/>
    <n v="1"/>
  </r>
  <r>
    <x v="0"/>
    <x v="0"/>
    <x v="20"/>
    <x v="7"/>
    <n v="18"/>
    <s v="Governance"/>
    <n v="4"/>
  </r>
  <r>
    <x v="0"/>
    <x v="0"/>
    <x v="21"/>
    <x v="9"/>
    <n v="4"/>
    <s v="Institutional Capacity"/>
    <n v="1"/>
  </r>
  <r>
    <x v="0"/>
    <x v="0"/>
    <x v="22"/>
    <x v="12"/>
    <n v="12"/>
    <s v="Development Pressure"/>
    <n v="3"/>
  </r>
  <r>
    <x v="0"/>
    <x v="0"/>
    <x v="23"/>
    <x v="13"/>
    <n v="11"/>
    <s v="Development Pressure"/>
    <n v="3"/>
  </r>
  <r>
    <x v="1"/>
    <x v="1"/>
    <x v="24"/>
    <x v="14"/>
    <n v="8"/>
    <s v="Environmental Risk"/>
    <n v="2"/>
  </r>
  <r>
    <x v="1"/>
    <x v="1"/>
    <x v="25"/>
    <x v="12"/>
    <n v="12"/>
    <s v="Development Pressure"/>
    <n v="3"/>
  </r>
  <r>
    <x v="1"/>
    <x v="1"/>
    <x v="26"/>
    <x v="12"/>
    <n v="12"/>
    <s v="Development Pressure"/>
    <n v="3"/>
  </r>
  <r>
    <x v="1"/>
    <x v="1"/>
    <x v="26"/>
    <x v="3"/>
    <n v="10"/>
    <s v="Environmental Risk"/>
    <n v="2"/>
  </r>
  <r>
    <x v="1"/>
    <x v="1"/>
    <x v="27"/>
    <x v="15"/>
    <n v="13"/>
    <s v="Governance"/>
    <n v="4"/>
  </r>
  <r>
    <x v="1"/>
    <x v="1"/>
    <x v="28"/>
    <x v="9"/>
    <n v="4"/>
    <s v="Institutional Capacity"/>
    <n v="1"/>
  </r>
  <r>
    <x v="1"/>
    <x v="1"/>
    <x v="29"/>
    <x v="5"/>
    <n v="3"/>
    <s v="Institutional Capacity"/>
    <n v="1"/>
  </r>
  <r>
    <x v="1"/>
    <x v="1"/>
    <x v="30"/>
    <x v="1"/>
    <n v="14"/>
    <s v="Governance"/>
    <n v="4"/>
  </r>
  <r>
    <x v="1"/>
    <x v="1"/>
    <x v="31"/>
    <x v="2"/>
    <n v="15"/>
    <s v="Governance"/>
    <n v="4"/>
  </r>
  <r>
    <x v="2"/>
    <x v="1"/>
    <x v="32"/>
    <x v="14"/>
    <n v="8"/>
    <s v="Environmental Risk"/>
    <n v="2"/>
  </r>
  <r>
    <x v="2"/>
    <x v="1"/>
    <x v="32"/>
    <x v="13"/>
    <n v="11"/>
    <s v="Development Pressure"/>
    <n v="3"/>
  </r>
  <r>
    <x v="2"/>
    <x v="1"/>
    <x v="33"/>
    <x v="16"/>
    <n v="6"/>
    <s v="Environmental Risk"/>
    <n v="2"/>
  </r>
  <r>
    <x v="2"/>
    <x v="1"/>
    <x v="33"/>
    <x v="14"/>
    <n v="8"/>
    <s v="Environmental Risk"/>
    <n v="2"/>
  </r>
  <r>
    <x v="2"/>
    <x v="1"/>
    <x v="33"/>
    <x v="17"/>
    <n v="20"/>
    <s v="Compliance and Enforcement"/>
    <n v="5"/>
  </r>
  <r>
    <x v="2"/>
    <x v="1"/>
    <x v="34"/>
    <x v="7"/>
    <n v="18"/>
    <s v="Governance"/>
    <n v="4"/>
  </r>
  <r>
    <x v="2"/>
    <x v="1"/>
    <x v="35"/>
    <x v="1"/>
    <n v="14"/>
    <s v="Governance"/>
    <n v="4"/>
  </r>
  <r>
    <x v="2"/>
    <x v="1"/>
    <x v="36"/>
    <x v="5"/>
    <n v="3"/>
    <s v="Institutional Capacity"/>
    <n v="1"/>
  </r>
  <r>
    <x v="2"/>
    <x v="1"/>
    <x v="37"/>
    <x v="9"/>
    <n v="4"/>
    <s v="Institutional Capacity"/>
    <n v="1"/>
  </r>
  <r>
    <x v="2"/>
    <x v="1"/>
    <x v="38"/>
    <x v="2"/>
    <n v="15"/>
    <s v="Governance"/>
    <n v="4"/>
  </r>
  <r>
    <x v="2"/>
    <x v="1"/>
    <x v="39"/>
    <x v="4"/>
    <n v="2"/>
    <s v="Institutional Capacity"/>
    <n v="1"/>
  </r>
  <r>
    <x v="2"/>
    <x v="1"/>
    <x v="40"/>
    <x v="8"/>
    <n v="16"/>
    <s v="Governance"/>
    <n v="4"/>
  </r>
  <r>
    <x v="2"/>
    <x v="1"/>
    <x v="41"/>
    <x v="9"/>
    <n v="4"/>
    <s v="Institutional Capacity"/>
    <n v="1"/>
  </r>
  <r>
    <x v="2"/>
    <x v="1"/>
    <x v="42"/>
    <x v="8"/>
    <n v="16"/>
    <s v="Governance"/>
    <n v="4"/>
  </r>
  <r>
    <x v="2"/>
    <x v="1"/>
    <x v="43"/>
    <x v="2"/>
    <n v="15"/>
    <s v="Governance"/>
    <n v="4"/>
  </r>
  <r>
    <x v="3"/>
    <x v="0"/>
    <x v="44"/>
    <x v="3"/>
    <n v="10"/>
    <s v="Environmental Risk"/>
    <n v="2"/>
  </r>
  <r>
    <x v="3"/>
    <x v="0"/>
    <x v="45"/>
    <x v="7"/>
    <n v="18"/>
    <s v="Governance"/>
    <n v="4"/>
  </r>
  <r>
    <x v="3"/>
    <x v="0"/>
    <x v="46"/>
    <x v="8"/>
    <n v="16"/>
    <s v="Governance"/>
    <n v="4"/>
  </r>
  <r>
    <x v="3"/>
    <x v="0"/>
    <x v="47"/>
    <x v="11"/>
    <n v="7"/>
    <s v="Environmental Risk"/>
    <n v="2"/>
  </r>
  <r>
    <x v="3"/>
    <x v="0"/>
    <x v="47"/>
    <x v="18"/>
    <n v="9"/>
    <s v="Environmental Risk"/>
    <n v="2"/>
  </r>
  <r>
    <x v="3"/>
    <x v="0"/>
    <x v="48"/>
    <x v="0"/>
    <n v="5"/>
    <s v="Institutional Capacity"/>
    <n v="1"/>
  </r>
  <r>
    <x v="3"/>
    <x v="0"/>
    <x v="48"/>
    <x v="3"/>
    <n v="10"/>
    <s v="Environmental Risk"/>
    <n v="2"/>
  </r>
  <r>
    <x v="3"/>
    <x v="0"/>
    <x v="49"/>
    <x v="15"/>
    <n v="13"/>
    <s v="Governance"/>
    <n v="4"/>
  </r>
  <r>
    <x v="3"/>
    <x v="0"/>
    <x v="50"/>
    <x v="14"/>
    <n v="8"/>
    <s v="Environmental Risk"/>
    <n v="2"/>
  </r>
  <r>
    <x v="3"/>
    <x v="0"/>
    <x v="50"/>
    <x v="5"/>
    <n v="3"/>
    <s v="Institutional Capacity"/>
    <n v="1"/>
  </r>
  <r>
    <x v="3"/>
    <x v="0"/>
    <x v="51"/>
    <x v="9"/>
    <n v="4"/>
    <s v="Institutional Capacity"/>
    <n v="1"/>
  </r>
  <r>
    <x v="3"/>
    <x v="0"/>
    <x v="52"/>
    <x v="9"/>
    <n v="4"/>
    <s v="Institutional Capacity"/>
    <n v="1"/>
  </r>
  <r>
    <x v="3"/>
    <x v="0"/>
    <x v="53"/>
    <x v="4"/>
    <n v="2"/>
    <s v="Institutional Capacity"/>
    <n v="1"/>
  </r>
  <r>
    <x v="3"/>
    <x v="0"/>
    <x v="53"/>
    <x v="10"/>
    <n v="1"/>
    <s v="Institutional Capacity"/>
    <n v="1"/>
  </r>
  <r>
    <x v="3"/>
    <x v="0"/>
    <x v="53"/>
    <x v="7"/>
    <n v="18"/>
    <s v="Governance"/>
    <n v="4"/>
  </r>
  <r>
    <x v="3"/>
    <x v="0"/>
    <x v="54"/>
    <x v="4"/>
    <n v="2"/>
    <s v="Institutional Capacity"/>
    <n v="1"/>
  </r>
  <r>
    <x v="3"/>
    <x v="0"/>
    <x v="55"/>
    <x v="9"/>
    <n v="4"/>
    <s v="Institutional Capacity"/>
    <n v="1"/>
  </r>
  <r>
    <x v="3"/>
    <x v="0"/>
    <x v="56"/>
    <x v="12"/>
    <n v="12"/>
    <s v="Development Pressure"/>
    <n v="3"/>
  </r>
  <r>
    <x v="3"/>
    <x v="0"/>
    <x v="57"/>
    <x v="19"/>
    <n v="17"/>
    <s v="Governance"/>
    <n v="4"/>
  </r>
  <r>
    <x v="3"/>
    <x v="0"/>
    <x v="58"/>
    <x v="8"/>
    <n v="16"/>
    <s v="Governance"/>
    <n v="4"/>
  </r>
  <r>
    <x v="3"/>
    <x v="0"/>
    <x v="59"/>
    <x v="1"/>
    <n v="14"/>
    <s v="Governance"/>
    <n v="4"/>
  </r>
  <r>
    <x v="3"/>
    <x v="0"/>
    <x v="60"/>
    <x v="14"/>
    <n v="8"/>
    <s v="Environmental Risk"/>
    <n v="2"/>
  </r>
  <r>
    <x v="3"/>
    <x v="0"/>
    <x v="61"/>
    <x v="6"/>
    <n v="19"/>
    <s v="Compliance and Enforcement"/>
    <n v="5"/>
  </r>
  <r>
    <x v="3"/>
    <x v="0"/>
    <x v="62"/>
    <x v="3"/>
    <n v="10"/>
    <s v="Environmental Risk"/>
    <n v="2"/>
  </r>
  <r>
    <x v="3"/>
    <x v="0"/>
    <x v="62"/>
    <x v="18"/>
    <n v="9"/>
    <s v="Environmental Risk"/>
    <n v="2"/>
  </r>
  <r>
    <x v="3"/>
    <x v="0"/>
    <x v="62"/>
    <x v="11"/>
    <n v="7"/>
    <s v="Environmental Risk"/>
    <n v="2"/>
  </r>
  <r>
    <x v="3"/>
    <x v="0"/>
    <x v="63"/>
    <x v="17"/>
    <n v="20"/>
    <s v="Compliance and Enforcement"/>
    <n v="5"/>
  </r>
  <r>
    <x v="4"/>
    <x v="2"/>
    <x v="64"/>
    <x v="1"/>
    <n v="14"/>
    <s v="Governance"/>
    <n v="4"/>
  </r>
  <r>
    <x v="4"/>
    <x v="2"/>
    <x v="65"/>
    <x v="2"/>
    <n v="15"/>
    <s v="Governance"/>
    <n v="4"/>
  </r>
  <r>
    <x v="4"/>
    <x v="2"/>
    <x v="66"/>
    <x v="11"/>
    <n v="7"/>
    <s v="Environmental Risk"/>
    <n v="2"/>
  </r>
  <r>
    <x v="4"/>
    <x v="2"/>
    <x v="67"/>
    <x v="2"/>
    <n v="15"/>
    <s v="Governance"/>
    <n v="4"/>
  </r>
  <r>
    <x v="4"/>
    <x v="2"/>
    <x v="68"/>
    <x v="2"/>
    <n v="15"/>
    <s v="Governance"/>
    <n v="4"/>
  </r>
  <r>
    <x v="4"/>
    <x v="2"/>
    <x v="69"/>
    <x v="4"/>
    <n v="2"/>
    <s v="Institutional Capacity"/>
    <n v="1"/>
  </r>
  <r>
    <x v="4"/>
    <x v="2"/>
    <x v="70"/>
    <x v="1"/>
    <n v="14"/>
    <s v="Governance"/>
    <n v="4"/>
  </r>
  <r>
    <x v="4"/>
    <x v="2"/>
    <x v="71"/>
    <x v="4"/>
    <n v="2"/>
    <s v="Institutional Capacity"/>
    <n v="1"/>
  </r>
  <r>
    <x v="4"/>
    <x v="2"/>
    <x v="72"/>
    <x v="4"/>
    <n v="2"/>
    <s v="Institutional Capacity"/>
    <n v="1"/>
  </r>
  <r>
    <x v="4"/>
    <x v="2"/>
    <x v="73"/>
    <x v="1"/>
    <n v="14"/>
    <s v="Governance"/>
    <n v="4"/>
  </r>
  <r>
    <x v="4"/>
    <x v="2"/>
    <x v="74"/>
    <x v="5"/>
    <n v="3"/>
    <s v="Institutional Capacity"/>
    <n v="1"/>
  </r>
  <r>
    <x v="4"/>
    <x v="2"/>
    <x v="74"/>
    <x v="8"/>
    <n v="16"/>
    <s v="Governance"/>
    <n v="4"/>
  </r>
  <r>
    <x v="4"/>
    <x v="2"/>
    <x v="74"/>
    <x v="7"/>
    <n v="18"/>
    <s v="Governance"/>
    <n v="4"/>
  </r>
  <r>
    <x v="4"/>
    <x v="2"/>
    <x v="75"/>
    <x v="9"/>
    <n v="4"/>
    <s v="Institutional Capacity"/>
    <n v="1"/>
  </r>
  <r>
    <x v="4"/>
    <x v="2"/>
    <x v="76"/>
    <x v="6"/>
    <n v="19"/>
    <s v="Compliance and Enforcement"/>
    <n v="5"/>
  </r>
  <r>
    <x v="4"/>
    <x v="2"/>
    <x v="76"/>
    <x v="15"/>
    <n v="13"/>
    <s v="Governance"/>
    <n v="4"/>
  </r>
  <r>
    <x v="4"/>
    <x v="2"/>
    <x v="77"/>
    <x v="9"/>
    <n v="4"/>
    <s v="Institutional Capacity"/>
    <n v="1"/>
  </r>
  <r>
    <x v="4"/>
    <x v="2"/>
    <x v="78"/>
    <x v="1"/>
    <n v="14"/>
    <s v="Governance"/>
    <n v="4"/>
  </r>
  <r>
    <x v="4"/>
    <x v="2"/>
    <x v="79"/>
    <x v="17"/>
    <n v="20"/>
    <s v="Compliance and Enforcement"/>
    <n v="5"/>
  </r>
  <r>
    <x v="4"/>
    <x v="2"/>
    <x v="80"/>
    <x v="4"/>
    <n v="2"/>
    <s v="Institutional Capacity"/>
    <n v="1"/>
  </r>
  <r>
    <x v="4"/>
    <x v="2"/>
    <x v="81"/>
    <x v="1"/>
    <n v="14"/>
    <s v="Governance"/>
    <n v="4"/>
  </r>
  <r>
    <x v="4"/>
    <x v="2"/>
    <x v="82"/>
    <x v="9"/>
    <n v="4"/>
    <s v="Institutional Capacity"/>
    <n v="1"/>
  </r>
  <r>
    <x v="4"/>
    <x v="2"/>
    <x v="83"/>
    <x v="4"/>
    <n v="2"/>
    <s v="Institutional Capacity"/>
    <n v="1"/>
  </r>
  <r>
    <x v="4"/>
    <x v="2"/>
    <x v="84"/>
    <x v="9"/>
    <n v="4"/>
    <s v="Institutional Capacity"/>
    <n v="1"/>
  </r>
  <r>
    <x v="4"/>
    <x v="2"/>
    <x v="85"/>
    <x v="2"/>
    <n v="15"/>
    <s v="Governance"/>
    <n v="4"/>
  </r>
  <r>
    <x v="4"/>
    <x v="2"/>
    <x v="86"/>
    <x v="15"/>
    <n v="13"/>
    <s v="Governance"/>
    <n v="4"/>
  </r>
  <r>
    <x v="4"/>
    <x v="2"/>
    <x v="87"/>
    <x v="19"/>
    <n v="17"/>
    <s v="Governance"/>
    <n v="4"/>
  </r>
  <r>
    <x v="4"/>
    <x v="2"/>
    <x v="88"/>
    <x v="1"/>
    <n v="14"/>
    <s v="Governance"/>
    <n v="4"/>
  </r>
  <r>
    <x v="4"/>
    <x v="2"/>
    <x v="89"/>
    <x v="5"/>
    <n v="3"/>
    <s v="Institutional Capacity"/>
    <n v="1"/>
  </r>
  <r>
    <x v="4"/>
    <x v="2"/>
    <x v="90"/>
    <x v="0"/>
    <n v="5"/>
    <s v="Institutional Capacity"/>
    <n v="1"/>
  </r>
  <r>
    <x v="4"/>
    <x v="2"/>
    <x v="91"/>
    <x v="9"/>
    <n v="4"/>
    <s v="Institutional Capacity"/>
    <n v="1"/>
  </r>
  <r>
    <x v="4"/>
    <x v="2"/>
    <x v="92"/>
    <x v="8"/>
    <n v="16"/>
    <s v="Governance"/>
    <n v="4"/>
  </r>
  <r>
    <x v="4"/>
    <x v="2"/>
    <x v="93"/>
    <x v="9"/>
    <n v="4"/>
    <s v="Institutional Capacity"/>
    <n v="1"/>
  </r>
  <r>
    <x v="4"/>
    <x v="2"/>
    <x v="94"/>
    <x v="4"/>
    <n v="2"/>
    <s v="Institutional Capacity"/>
    <n v="1"/>
  </r>
  <r>
    <x v="4"/>
    <x v="2"/>
    <x v="95"/>
    <x v="5"/>
    <n v="3"/>
    <s v="Institutional Capacity"/>
    <n v="1"/>
  </r>
  <r>
    <x v="4"/>
    <x v="2"/>
    <x v="96"/>
    <x v="8"/>
    <n v="16"/>
    <s v="Governance"/>
    <n v="4"/>
  </r>
  <r>
    <x v="5"/>
    <x v="1"/>
    <x v="97"/>
    <x v="4"/>
    <n v="2"/>
    <s v="Institutional Capacity"/>
    <n v="1"/>
  </r>
  <r>
    <x v="5"/>
    <x v="1"/>
    <x v="98"/>
    <x v="4"/>
    <n v="2"/>
    <s v="Institutional Capacity"/>
    <n v="1"/>
  </r>
  <r>
    <x v="5"/>
    <x v="1"/>
    <x v="99"/>
    <x v="4"/>
    <n v="2"/>
    <s v="Institutional Capacity"/>
    <n v="1"/>
  </r>
  <r>
    <x v="5"/>
    <x v="1"/>
    <x v="100"/>
    <x v="8"/>
    <n v="16"/>
    <s v="Governance"/>
    <n v="4"/>
  </r>
  <r>
    <x v="5"/>
    <x v="1"/>
    <x v="101"/>
    <x v="8"/>
    <n v="16"/>
    <s v="Governance"/>
    <n v="4"/>
  </r>
  <r>
    <x v="5"/>
    <x v="1"/>
    <x v="102"/>
    <x v="1"/>
    <n v="14"/>
    <s v="Governance"/>
    <n v="4"/>
  </r>
  <r>
    <x v="5"/>
    <x v="1"/>
    <x v="103"/>
    <x v="8"/>
    <n v="16"/>
    <s v="Governance"/>
    <n v="4"/>
  </r>
  <r>
    <x v="5"/>
    <x v="1"/>
    <x v="104"/>
    <x v="9"/>
    <n v="4"/>
    <s v="Institutional Capacity"/>
    <n v="1"/>
  </r>
  <r>
    <x v="5"/>
    <x v="1"/>
    <x v="105"/>
    <x v="19"/>
    <n v="17"/>
    <s v="Governance"/>
    <n v="4"/>
  </r>
  <r>
    <x v="5"/>
    <x v="1"/>
    <x v="106"/>
    <x v="7"/>
    <n v="18"/>
    <s v="Governance"/>
    <n v="4"/>
  </r>
  <r>
    <x v="5"/>
    <x v="1"/>
    <x v="107"/>
    <x v="8"/>
    <n v="16"/>
    <s v="Governance"/>
    <n v="4"/>
  </r>
  <r>
    <x v="5"/>
    <x v="1"/>
    <x v="108"/>
    <x v="5"/>
    <n v="3"/>
    <s v="Institutional Capacity"/>
    <n v="1"/>
  </r>
  <r>
    <x v="5"/>
    <x v="1"/>
    <x v="108"/>
    <x v="4"/>
    <n v="2"/>
    <s v="Institutional Capacity"/>
    <n v="1"/>
  </r>
  <r>
    <x v="5"/>
    <x v="1"/>
    <x v="109"/>
    <x v="4"/>
    <n v="2"/>
    <s v="Institutional Capacity"/>
    <n v="1"/>
  </r>
  <r>
    <x v="5"/>
    <x v="1"/>
    <x v="110"/>
    <x v="8"/>
    <n v="16"/>
    <s v="Governance"/>
    <n v="4"/>
  </r>
  <r>
    <x v="5"/>
    <x v="1"/>
    <x v="111"/>
    <x v="1"/>
    <n v="14"/>
    <s v="Governance"/>
    <n v="4"/>
  </r>
  <r>
    <x v="5"/>
    <x v="1"/>
    <x v="112"/>
    <x v="9"/>
    <n v="4"/>
    <s v="Institutional Capacity"/>
    <n v="1"/>
  </r>
  <r>
    <x v="5"/>
    <x v="1"/>
    <x v="113"/>
    <x v="1"/>
    <n v="14"/>
    <s v="Governance"/>
    <n v="4"/>
  </r>
  <r>
    <x v="5"/>
    <x v="1"/>
    <x v="114"/>
    <x v="8"/>
    <n v="16"/>
    <s v="Governance"/>
    <n v="4"/>
  </r>
  <r>
    <x v="5"/>
    <x v="1"/>
    <x v="114"/>
    <x v="6"/>
    <n v="19"/>
    <m/>
    <m/>
  </r>
  <r>
    <x v="5"/>
    <x v="1"/>
    <x v="114"/>
    <x v="3"/>
    <n v="10"/>
    <s v="Environmental Risk"/>
    <n v="2"/>
  </r>
  <r>
    <x v="5"/>
    <x v="1"/>
    <x v="115"/>
    <x v="11"/>
    <n v="7"/>
    <s v="Environmental Risk"/>
    <n v="2"/>
  </r>
  <r>
    <x v="5"/>
    <x v="1"/>
    <x v="115"/>
    <x v="1"/>
    <n v="14"/>
    <s v="Governance"/>
    <n v="4"/>
  </r>
  <r>
    <x v="6"/>
    <x v="1"/>
    <x v="116"/>
    <x v="6"/>
    <n v="19"/>
    <s v="Compliance and Enforcement"/>
    <n v="5"/>
  </r>
  <r>
    <x v="6"/>
    <x v="1"/>
    <x v="117"/>
    <x v="7"/>
    <n v="18"/>
    <s v="Governance"/>
    <n v="4"/>
  </r>
  <r>
    <x v="6"/>
    <x v="1"/>
    <x v="118"/>
    <x v="6"/>
    <n v="19"/>
    <s v="Compliance and Enforcement"/>
    <n v="5"/>
  </r>
  <r>
    <x v="6"/>
    <x v="1"/>
    <x v="119"/>
    <x v="1"/>
    <n v="14"/>
    <s v="Governance"/>
    <n v="4"/>
  </r>
  <r>
    <x v="6"/>
    <x v="1"/>
    <x v="120"/>
    <x v="5"/>
    <n v="3"/>
    <s v="Institutional Capacity"/>
    <n v="1"/>
  </r>
  <r>
    <x v="6"/>
    <x v="1"/>
    <x v="121"/>
    <x v="16"/>
    <n v="6"/>
    <s v="Environmental Risk"/>
    <n v="2"/>
  </r>
  <r>
    <x v="6"/>
    <x v="1"/>
    <x v="122"/>
    <x v="18"/>
    <n v="9"/>
    <s v="Environmental Risk"/>
    <n v="2"/>
  </r>
  <r>
    <x v="6"/>
    <x v="1"/>
    <x v="123"/>
    <x v="3"/>
    <n v="10"/>
    <s v="Environmental Risk"/>
    <n v="2"/>
  </r>
  <r>
    <x v="6"/>
    <x v="1"/>
    <x v="124"/>
    <x v="5"/>
    <n v="3"/>
    <s v="Institutional Capacity"/>
    <n v="1"/>
  </r>
  <r>
    <x v="6"/>
    <x v="1"/>
    <x v="125"/>
    <x v="13"/>
    <n v="11"/>
    <s v="Development Pressure"/>
    <n v="3"/>
  </r>
  <r>
    <x v="6"/>
    <x v="1"/>
    <x v="126"/>
    <x v="9"/>
    <n v="4"/>
    <s v="Institutional Capacity"/>
    <n v="1"/>
  </r>
  <r>
    <x v="6"/>
    <x v="1"/>
    <x v="127"/>
    <x v="9"/>
    <n v="4"/>
    <s v="Institutional Capacity"/>
    <n v="1"/>
  </r>
  <r>
    <x v="6"/>
    <x v="1"/>
    <x v="128"/>
    <x v="15"/>
    <n v="13"/>
    <s v="Governance"/>
    <n v="4"/>
  </r>
  <r>
    <x v="6"/>
    <x v="1"/>
    <x v="129"/>
    <x v="1"/>
    <n v="14"/>
    <s v="Governance"/>
    <n v="4"/>
  </r>
  <r>
    <x v="6"/>
    <x v="1"/>
    <x v="130"/>
    <x v="19"/>
    <n v="17"/>
    <s v="Governance"/>
    <n v="4"/>
  </r>
  <r>
    <x v="6"/>
    <x v="1"/>
    <x v="131"/>
    <x v="6"/>
    <n v="19"/>
    <s v="Compliance and Enforcement"/>
    <n v="5"/>
  </r>
  <r>
    <x v="6"/>
    <x v="1"/>
    <x v="132"/>
    <x v="4"/>
    <n v="2"/>
    <s v="Institutional Capacity"/>
    <n v="1"/>
  </r>
  <r>
    <x v="6"/>
    <x v="1"/>
    <x v="133"/>
    <x v="8"/>
    <n v="16"/>
    <s v="Governance"/>
    <n v="4"/>
  </r>
  <r>
    <x v="6"/>
    <x v="1"/>
    <x v="134"/>
    <x v="5"/>
    <n v="3"/>
    <s v="Institutional Capacity"/>
    <n v="1"/>
  </r>
  <r>
    <x v="6"/>
    <x v="1"/>
    <x v="135"/>
    <x v="6"/>
    <n v="19"/>
    <s v="Compliance and Enforcement"/>
    <n v="5"/>
  </r>
  <r>
    <x v="6"/>
    <x v="1"/>
    <x v="136"/>
    <x v="17"/>
    <n v="20"/>
    <s v="Compliance and Enforcement"/>
    <n v="5"/>
  </r>
  <r>
    <x v="6"/>
    <x v="1"/>
    <x v="137"/>
    <x v="13"/>
    <n v="11"/>
    <s v="Development Pressure"/>
    <n v="3"/>
  </r>
  <r>
    <x v="6"/>
    <x v="1"/>
    <x v="138"/>
    <x v="6"/>
    <n v="19"/>
    <s v="Compliance and Enforcement"/>
    <n v="5"/>
  </r>
  <r>
    <x v="6"/>
    <x v="1"/>
    <x v="138"/>
    <x v="8"/>
    <n v="16"/>
    <s v="Governance"/>
    <n v="4"/>
  </r>
  <r>
    <x v="6"/>
    <x v="1"/>
    <x v="139"/>
    <x v="0"/>
    <n v="5"/>
    <s v="Institutional Capacity"/>
    <n v="1"/>
  </r>
  <r>
    <x v="6"/>
    <x v="1"/>
    <x v="140"/>
    <x v="19"/>
    <n v="17"/>
    <s v="Governance"/>
    <n v="4"/>
  </r>
  <r>
    <x v="7"/>
    <x v="1"/>
    <x v="141"/>
    <x v="1"/>
    <n v="14"/>
    <s v="Governance"/>
    <n v="4"/>
  </r>
  <r>
    <x v="7"/>
    <x v="1"/>
    <x v="142"/>
    <x v="4"/>
    <n v="2"/>
    <s v="Institutional Capacity"/>
    <n v="1"/>
  </r>
  <r>
    <x v="7"/>
    <x v="1"/>
    <x v="143"/>
    <x v="1"/>
    <n v="14"/>
    <s v="Governance"/>
    <n v="4"/>
  </r>
  <r>
    <x v="7"/>
    <x v="1"/>
    <x v="144"/>
    <x v="9"/>
    <n v="4"/>
    <s v="Institutional Capacity"/>
    <n v="1"/>
  </r>
  <r>
    <x v="7"/>
    <x v="1"/>
    <x v="145"/>
    <x v="2"/>
    <n v="15"/>
    <s v="Governance"/>
    <n v="4"/>
  </r>
  <r>
    <x v="7"/>
    <x v="1"/>
    <x v="146"/>
    <x v="8"/>
    <n v="16"/>
    <s v="Governance"/>
    <n v="4"/>
  </r>
  <r>
    <x v="7"/>
    <x v="1"/>
    <x v="147"/>
    <x v="9"/>
    <n v="4"/>
    <s v="Institutional Capacity"/>
    <n v="1"/>
  </r>
  <r>
    <x v="7"/>
    <x v="1"/>
    <x v="148"/>
    <x v="17"/>
    <n v="20"/>
    <s v="Compliance and Enforcement"/>
    <n v="5"/>
  </r>
  <r>
    <x v="7"/>
    <x v="1"/>
    <x v="149"/>
    <x v="9"/>
    <n v="4"/>
    <s v="Institutional Capacity"/>
    <n v="1"/>
  </r>
  <r>
    <x v="7"/>
    <x v="1"/>
    <x v="150"/>
    <x v="5"/>
    <n v="3"/>
    <s v="Institutional Capacity"/>
    <n v="1"/>
  </r>
  <r>
    <x v="7"/>
    <x v="1"/>
    <x v="151"/>
    <x v="9"/>
    <n v="4"/>
    <s v="Institutional Capacity"/>
    <n v="1"/>
  </r>
  <r>
    <x v="7"/>
    <x v="1"/>
    <x v="152"/>
    <x v="6"/>
    <n v="19"/>
    <s v="Compliance and Enforcement"/>
    <n v="5"/>
  </r>
  <r>
    <x v="7"/>
    <x v="1"/>
    <x v="153"/>
    <x v="6"/>
    <n v="19"/>
    <s v="Compliance and Enforcement"/>
    <n v="5"/>
  </r>
  <r>
    <x v="7"/>
    <x v="1"/>
    <x v="154"/>
    <x v="7"/>
    <n v="18"/>
    <s v="Governance"/>
    <n v="4"/>
  </r>
  <r>
    <x v="7"/>
    <x v="1"/>
    <x v="154"/>
    <x v="19"/>
    <n v="17"/>
    <s v="Governance"/>
    <n v="4"/>
  </r>
  <r>
    <x v="7"/>
    <x v="1"/>
    <x v="155"/>
    <x v="5"/>
    <n v="3"/>
    <s v="Institutional Capacity"/>
    <n v="1"/>
  </r>
  <r>
    <x v="7"/>
    <x v="1"/>
    <x v="156"/>
    <x v="17"/>
    <n v="20"/>
    <s v="Compliance and Enforcement"/>
    <n v="5"/>
  </r>
  <r>
    <x v="7"/>
    <x v="1"/>
    <x v="157"/>
    <x v="17"/>
    <n v="20"/>
    <s v="Compliance and Enforcement"/>
    <n v="5"/>
  </r>
  <r>
    <x v="7"/>
    <x v="1"/>
    <x v="158"/>
    <x v="9"/>
    <n v="4"/>
    <s v="Institutional Capacity"/>
    <n v="1"/>
  </r>
  <r>
    <x v="7"/>
    <x v="1"/>
    <x v="159"/>
    <x v="1"/>
    <n v="14"/>
    <s v="Governance"/>
    <n v="4"/>
  </r>
  <r>
    <x v="7"/>
    <x v="1"/>
    <x v="160"/>
    <x v="16"/>
    <n v="6"/>
    <s v="Environmental Risk"/>
    <n v="2"/>
  </r>
  <r>
    <x v="7"/>
    <x v="1"/>
    <x v="161"/>
    <x v="5"/>
    <n v="3"/>
    <s v="Institutional Capacity"/>
    <n v="1"/>
  </r>
  <r>
    <x v="7"/>
    <x v="1"/>
    <x v="162"/>
    <x v="17"/>
    <n v="20"/>
    <s v="Compliance and Enforcement"/>
    <n v="5"/>
  </r>
  <r>
    <x v="7"/>
    <x v="1"/>
    <x v="163"/>
    <x v="3"/>
    <n v="10"/>
    <s v="Environmental Risk"/>
    <n v="2"/>
  </r>
  <r>
    <x v="7"/>
    <x v="1"/>
    <x v="164"/>
    <x v="16"/>
    <n v="6"/>
    <s v="Environmental Risk"/>
    <n v="2"/>
  </r>
  <r>
    <x v="7"/>
    <x v="1"/>
    <x v="165"/>
    <x v="8"/>
    <n v="16"/>
    <s v="Governance"/>
    <n v="4"/>
  </r>
  <r>
    <x v="7"/>
    <x v="1"/>
    <x v="165"/>
    <x v="1"/>
    <n v="14"/>
    <s v="Governance"/>
    <n v="4"/>
  </r>
  <r>
    <x v="7"/>
    <x v="1"/>
    <x v="166"/>
    <x v="1"/>
    <n v="14"/>
    <s v="Governance"/>
    <n v="4"/>
  </r>
  <r>
    <x v="7"/>
    <x v="1"/>
    <x v="167"/>
    <x v="4"/>
    <n v="2"/>
    <s v="Institutional Capacity"/>
    <n v="1"/>
  </r>
  <r>
    <x v="7"/>
    <x v="1"/>
    <x v="168"/>
    <x v="8"/>
    <n v="16"/>
    <s v="Governance"/>
    <n v="4"/>
  </r>
  <r>
    <x v="7"/>
    <x v="1"/>
    <x v="169"/>
    <x v="3"/>
    <n v="10"/>
    <s v="Environmental Risk"/>
    <n v="2"/>
  </r>
  <r>
    <x v="7"/>
    <x v="1"/>
    <x v="170"/>
    <x v="16"/>
    <n v="6"/>
    <s v="Environmental Risk"/>
    <n v="2"/>
  </r>
  <r>
    <x v="8"/>
    <x v="2"/>
    <x v="171"/>
    <x v="7"/>
    <n v="18"/>
    <s v="Governance"/>
    <n v="4"/>
  </r>
  <r>
    <x v="8"/>
    <x v="2"/>
    <x v="172"/>
    <x v="18"/>
    <n v="9"/>
    <s v="Environmental Risk"/>
    <n v="2"/>
  </r>
  <r>
    <x v="8"/>
    <x v="2"/>
    <x v="173"/>
    <x v="16"/>
    <n v="6"/>
    <s v="Environmental Risk"/>
    <n v="2"/>
  </r>
  <r>
    <x v="8"/>
    <x v="2"/>
    <x v="174"/>
    <x v="16"/>
    <n v="6"/>
    <s v="Environmental Risk"/>
    <n v="2"/>
  </r>
  <r>
    <x v="8"/>
    <x v="2"/>
    <x v="175"/>
    <x v="1"/>
    <n v="14"/>
    <s v="Governance"/>
    <n v="4"/>
  </r>
  <r>
    <x v="8"/>
    <x v="2"/>
    <x v="176"/>
    <x v="1"/>
    <n v="14"/>
    <s v="Governance"/>
    <n v="4"/>
  </r>
  <r>
    <x v="8"/>
    <x v="2"/>
    <x v="177"/>
    <x v="4"/>
    <n v="2"/>
    <s v="Institutional Capacity"/>
    <n v="1"/>
  </r>
  <r>
    <x v="8"/>
    <x v="2"/>
    <x v="178"/>
    <x v="2"/>
    <n v="15"/>
    <s v="Governance"/>
    <n v="4"/>
  </r>
  <r>
    <x v="8"/>
    <x v="2"/>
    <x v="178"/>
    <x v="8"/>
    <n v="16"/>
    <s v="Governance"/>
    <n v="4"/>
  </r>
  <r>
    <x v="8"/>
    <x v="2"/>
    <x v="179"/>
    <x v="19"/>
    <n v="17"/>
    <s v="Governance"/>
    <n v="4"/>
  </r>
  <r>
    <x v="8"/>
    <x v="2"/>
    <x v="180"/>
    <x v="4"/>
    <n v="2"/>
    <s v="Institutional Capacity"/>
    <n v="1"/>
  </r>
  <r>
    <x v="8"/>
    <x v="2"/>
    <x v="181"/>
    <x v="17"/>
    <n v="20"/>
    <s v="Compliance and Enforcement"/>
    <n v="5"/>
  </r>
  <r>
    <x v="8"/>
    <x v="2"/>
    <x v="181"/>
    <x v="19"/>
    <n v="17"/>
    <s v="Governance"/>
    <n v="4"/>
  </r>
  <r>
    <x v="8"/>
    <x v="2"/>
    <x v="182"/>
    <x v="19"/>
    <n v="17"/>
    <s v="Governance"/>
    <n v="4"/>
  </r>
  <r>
    <x v="8"/>
    <x v="2"/>
    <x v="183"/>
    <x v="17"/>
    <n v="20"/>
    <s v="Compliance and Enforcement"/>
    <n v="5"/>
  </r>
  <r>
    <x v="8"/>
    <x v="2"/>
    <x v="184"/>
    <x v="8"/>
    <n v="16"/>
    <s v="Governance"/>
    <n v="4"/>
  </r>
  <r>
    <x v="8"/>
    <x v="2"/>
    <x v="185"/>
    <x v="6"/>
    <n v="19"/>
    <s v="Compliance and Enforcement"/>
    <n v="5"/>
  </r>
  <r>
    <x v="8"/>
    <x v="2"/>
    <x v="186"/>
    <x v="9"/>
    <n v="4"/>
    <s v="Institutional Capacity"/>
    <n v="1"/>
  </r>
  <r>
    <x v="8"/>
    <x v="2"/>
    <x v="187"/>
    <x v="9"/>
    <n v="4"/>
    <s v="Institutional Capacity"/>
    <n v="1"/>
  </r>
  <r>
    <x v="8"/>
    <x v="2"/>
    <x v="188"/>
    <x v="10"/>
    <n v="1"/>
    <s v="Institutional Capacity"/>
    <n v="1"/>
  </r>
  <r>
    <x v="8"/>
    <x v="2"/>
    <x v="189"/>
    <x v="1"/>
    <n v="14"/>
    <s v="Governance"/>
    <n v="4"/>
  </r>
  <r>
    <x v="8"/>
    <x v="2"/>
    <x v="190"/>
    <x v="4"/>
    <n v="2"/>
    <s v="Institutional Capacity"/>
    <n v="1"/>
  </r>
  <r>
    <x v="8"/>
    <x v="2"/>
    <x v="191"/>
    <x v="7"/>
    <n v="18"/>
    <s v="Governance"/>
    <n v="4"/>
  </r>
  <r>
    <x v="8"/>
    <x v="2"/>
    <x v="192"/>
    <x v="7"/>
    <n v="18"/>
    <s v="Governance"/>
    <n v="4"/>
  </r>
  <r>
    <x v="8"/>
    <x v="2"/>
    <x v="193"/>
    <x v="8"/>
    <n v="16"/>
    <s v="Governance"/>
    <n v="4"/>
  </r>
  <r>
    <x v="8"/>
    <x v="2"/>
    <x v="194"/>
    <x v="8"/>
    <n v="16"/>
    <s v="Governance"/>
    <n v="4"/>
  </r>
  <r>
    <x v="8"/>
    <x v="2"/>
    <x v="195"/>
    <x v="12"/>
    <n v="12"/>
    <s v="Development Pressure"/>
    <n v="3"/>
  </r>
  <r>
    <x v="9"/>
    <x v="1"/>
    <x v="196"/>
    <x v="7"/>
    <n v="18"/>
    <s v="Governance"/>
    <n v="4"/>
  </r>
  <r>
    <x v="9"/>
    <x v="1"/>
    <x v="197"/>
    <x v="7"/>
    <n v="18"/>
    <s v="Governance"/>
    <n v="4"/>
  </r>
  <r>
    <x v="9"/>
    <x v="1"/>
    <x v="198"/>
    <x v="4"/>
    <n v="2"/>
    <s v="Institutional Capacity"/>
    <n v="1"/>
  </r>
  <r>
    <x v="9"/>
    <x v="1"/>
    <x v="199"/>
    <x v="7"/>
    <n v="18"/>
    <s v="Governance"/>
    <n v="4"/>
  </r>
  <r>
    <x v="9"/>
    <x v="1"/>
    <x v="200"/>
    <x v="0"/>
    <n v="5"/>
    <s v="Institutional Capacity"/>
    <n v="1"/>
  </r>
  <r>
    <x v="9"/>
    <x v="1"/>
    <x v="201"/>
    <x v="7"/>
    <n v="18"/>
    <s v="Governance"/>
    <n v="4"/>
  </r>
  <r>
    <x v="9"/>
    <x v="1"/>
    <x v="202"/>
    <x v="19"/>
    <n v="17"/>
    <s v="Governance"/>
    <n v="4"/>
  </r>
  <r>
    <x v="9"/>
    <x v="1"/>
    <x v="203"/>
    <x v="16"/>
    <n v="6"/>
    <s v="Environmental Risk"/>
    <n v="2"/>
  </r>
  <r>
    <x v="9"/>
    <x v="1"/>
    <x v="204"/>
    <x v="1"/>
    <n v="14"/>
    <s v="Governance"/>
    <n v="4"/>
  </r>
  <r>
    <x v="9"/>
    <x v="1"/>
    <x v="205"/>
    <x v="16"/>
    <n v="6"/>
    <s v="Environmental Risk"/>
    <n v="2"/>
  </r>
  <r>
    <x v="9"/>
    <x v="1"/>
    <x v="206"/>
    <x v="1"/>
    <n v="14"/>
    <s v="Governance"/>
    <n v="4"/>
  </r>
  <r>
    <x v="9"/>
    <x v="1"/>
    <x v="207"/>
    <x v="4"/>
    <n v="2"/>
    <s v="Institutional Capacity"/>
    <n v="1"/>
  </r>
  <r>
    <x v="9"/>
    <x v="1"/>
    <x v="208"/>
    <x v="4"/>
    <n v="2"/>
    <s v="Institutional Capacity"/>
    <n v="1"/>
  </r>
  <r>
    <x v="9"/>
    <x v="1"/>
    <x v="209"/>
    <x v="9"/>
    <n v="4"/>
    <s v="Institutional Capacity"/>
    <n v="1"/>
  </r>
  <r>
    <x v="9"/>
    <x v="1"/>
    <x v="210"/>
    <x v="1"/>
    <n v="14"/>
    <s v="Governance"/>
    <n v="4"/>
  </r>
  <r>
    <x v="9"/>
    <x v="1"/>
    <x v="211"/>
    <x v="8"/>
    <n v="16"/>
    <s v="Governance"/>
    <n v="4"/>
  </r>
  <r>
    <x v="9"/>
    <x v="1"/>
    <x v="212"/>
    <x v="8"/>
    <n v="16"/>
    <s v="Governance"/>
    <n v="4"/>
  </r>
  <r>
    <x v="9"/>
    <x v="1"/>
    <x v="213"/>
    <x v="1"/>
    <n v="14"/>
    <s v="Governance"/>
    <n v="4"/>
  </r>
  <r>
    <x v="9"/>
    <x v="1"/>
    <x v="214"/>
    <x v="12"/>
    <n v="12"/>
    <s v="Development Pressure"/>
    <n v="3"/>
  </r>
  <r>
    <x v="9"/>
    <x v="1"/>
    <x v="215"/>
    <x v="8"/>
    <n v="16"/>
    <s v="Governance"/>
    <n v="4"/>
  </r>
  <r>
    <x v="9"/>
    <x v="1"/>
    <x v="215"/>
    <x v="16"/>
    <n v="6"/>
    <s v="Environmental Risk"/>
    <n v="2"/>
  </r>
  <r>
    <x v="9"/>
    <x v="1"/>
    <x v="216"/>
    <x v="15"/>
    <n v="13"/>
    <s v="Governance"/>
    <n v="4"/>
  </r>
  <r>
    <x v="9"/>
    <x v="1"/>
    <x v="216"/>
    <x v="8"/>
    <n v="16"/>
    <s v="Governance"/>
    <n v="4"/>
  </r>
  <r>
    <x v="9"/>
    <x v="1"/>
    <x v="217"/>
    <x v="4"/>
    <n v="2"/>
    <s v="Institutional Capacity"/>
    <n v="1"/>
  </r>
  <r>
    <x v="9"/>
    <x v="1"/>
    <x v="217"/>
    <x v="5"/>
    <n v="3"/>
    <s v="Institutional Capacity"/>
    <n v="1"/>
  </r>
  <r>
    <x v="9"/>
    <x v="1"/>
    <x v="218"/>
    <x v="1"/>
    <n v="14"/>
    <s v="Governance"/>
    <n v="4"/>
  </r>
  <r>
    <x v="9"/>
    <x v="1"/>
    <x v="219"/>
    <x v="13"/>
    <n v="11"/>
    <s v="Development Pressure"/>
    <n v="3"/>
  </r>
  <r>
    <x v="9"/>
    <x v="1"/>
    <x v="220"/>
    <x v="0"/>
    <n v="5"/>
    <s v="Institutional Capacity"/>
    <n v="1"/>
  </r>
  <r>
    <x v="9"/>
    <x v="1"/>
    <x v="221"/>
    <x v="13"/>
    <n v="11"/>
    <s v="Development Pressure"/>
    <n v="3"/>
  </r>
  <r>
    <x v="9"/>
    <x v="1"/>
    <x v="222"/>
    <x v="7"/>
    <n v="18"/>
    <s v="Governance"/>
    <n v="4"/>
  </r>
  <r>
    <x v="9"/>
    <x v="1"/>
    <x v="223"/>
    <x v="4"/>
    <n v="2"/>
    <s v="Institutional Capacity"/>
    <n v="1"/>
  </r>
  <r>
    <x v="9"/>
    <x v="1"/>
    <x v="224"/>
    <x v="5"/>
    <n v="3"/>
    <s v="Institutional Capacity"/>
    <n v="1"/>
  </r>
  <r>
    <x v="9"/>
    <x v="1"/>
    <x v="224"/>
    <x v="1"/>
    <n v="14"/>
    <s v="Governance"/>
    <n v="4"/>
  </r>
  <r>
    <x v="9"/>
    <x v="1"/>
    <x v="225"/>
    <x v="15"/>
    <n v="13"/>
    <s v="Governance"/>
    <n v="4"/>
  </r>
  <r>
    <x v="9"/>
    <x v="1"/>
    <x v="225"/>
    <x v="9"/>
    <n v="4"/>
    <s v="Institutional Capacity"/>
    <n v="1"/>
  </r>
  <r>
    <x v="9"/>
    <x v="1"/>
    <x v="226"/>
    <x v="1"/>
    <n v="14"/>
    <s v="Governance"/>
    <n v="4"/>
  </r>
  <r>
    <x v="9"/>
    <x v="1"/>
    <x v="227"/>
    <x v="8"/>
    <n v="16"/>
    <s v="Governance"/>
    <n v="4"/>
  </r>
  <r>
    <x v="9"/>
    <x v="1"/>
    <x v="228"/>
    <x v="12"/>
    <n v="12"/>
    <s v="Development Pressure"/>
    <n v="3"/>
  </r>
  <r>
    <x v="9"/>
    <x v="1"/>
    <x v="229"/>
    <x v="14"/>
    <n v="8"/>
    <s v="Environmental Risk"/>
    <n v="2"/>
  </r>
  <r>
    <x v="9"/>
    <x v="1"/>
    <x v="230"/>
    <x v="1"/>
    <n v="14"/>
    <s v="Governance"/>
    <n v="4"/>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2">
  <r>
    <n v="1"/>
    <n v="2"/>
    <s v="Far behind in drainage infrastructure"/>
    <x v="0"/>
    <n v="5"/>
    <x v="0"/>
    <n v="1"/>
    <n v="1"/>
  </r>
  <r>
    <n v="1"/>
    <n v="2"/>
    <s v="It has been neglected"/>
    <x v="1"/>
    <n v="14"/>
    <x v="1"/>
    <n v="4"/>
    <n v="1"/>
  </r>
  <r>
    <n v="1"/>
    <n v="2"/>
    <s v="Stormwater has really only come to the forefront in the last thirty years or so"/>
    <x v="1"/>
    <n v="14"/>
    <x v="1"/>
    <n v="4"/>
    <n v="1"/>
  </r>
  <r>
    <n v="1"/>
    <n v="2"/>
    <s v="It just wasn’t up to standard, and now we’re paying the price"/>
    <x v="2"/>
    <n v="15"/>
    <x v="1"/>
    <n v="4"/>
    <n v="1"/>
  </r>
  <r>
    <n v="1"/>
    <n v="2"/>
    <s v="Weather patterns changing"/>
    <x v="3"/>
    <n v="10"/>
    <x v="2"/>
    <n v="2"/>
    <n v="1"/>
  </r>
  <r>
    <n v="1"/>
    <n v="2"/>
    <s v="A big part of it is funding, trying to find the money to do it"/>
    <x v="4"/>
    <n v="2"/>
    <x v="0"/>
    <n v="1"/>
    <n v="1"/>
  </r>
  <r>
    <n v="1"/>
    <n v="2"/>
    <s v="Drainage infrastructure is whatever contractors have "/>
    <x v="5"/>
    <n v="3"/>
    <x v="0"/>
    <n v="1"/>
    <n v="1"/>
  </r>
  <r>
    <n v="1"/>
    <n v="2"/>
    <s v="I’ve seen paper pipes, way out in the sticks"/>
    <x v="0"/>
    <n v="5"/>
    <x v="0"/>
    <n v="1"/>
    <n v="1"/>
  </r>
  <r>
    <n v="1"/>
    <n v="2"/>
    <s v="We do a lot of assessment services, so we’ll go out, inventory it, look at it, collect data"/>
    <x v="6"/>
    <n v="19"/>
    <x v="3"/>
    <n v="5"/>
    <n v="1"/>
  </r>
  <r>
    <n v="1"/>
    <n v="2"/>
    <s v="We work with companies that have equipment to put cameras in the pipe"/>
    <x v="7"/>
    <n v="18"/>
    <x v="1"/>
    <n v="4"/>
    <n v="1"/>
  </r>
  <r>
    <n v="1"/>
    <n v="2"/>
    <s v="With the naked eye above ground, you don’t really know what’s going on"/>
    <x v="5"/>
    <n v="3"/>
    <x v="0"/>
    <n v="1"/>
    <n v="1"/>
  </r>
  <r>
    <n v="1"/>
    <n v="2"/>
    <s v="We have equipment that uses ArcGIS Trimble and puts it into a Geodatabase"/>
    <x v="6"/>
    <n v="19"/>
    <x v="3"/>
    <n v="5"/>
    <n v="1"/>
  </r>
  <r>
    <n v="1"/>
    <n v="2"/>
    <s v="All that is used to understand, alright, we got issues over here"/>
    <x v="8"/>
    <n v="16"/>
    <x v="1"/>
    <n v="4"/>
    <n v="1"/>
  </r>
  <r>
    <n v="1"/>
    <n v="2"/>
    <s v="We’ll advise towns and communities of lines that are very susceptible to silt, dirt, clogging"/>
    <x v="7"/>
    <n v="18"/>
    <x v="1"/>
    <n v="4"/>
    <n v="1"/>
  </r>
  <r>
    <n v="1"/>
    <n v="2"/>
    <s v="Chart options and help the community understand and share issues"/>
    <x v="8"/>
    <n v="16"/>
    <x v="1"/>
    <n v="4"/>
    <n v="1"/>
  </r>
  <r>
    <n v="1"/>
    <n v="2"/>
    <s v="Chart options and help the community understand and share issues"/>
    <x v="5"/>
    <n v="3"/>
    <x v="0"/>
    <n v="1"/>
    <n v="1"/>
  </r>
  <r>
    <n v="1"/>
    <n v="2"/>
    <s v="We feel pretty good, data is collected by municipality"/>
    <x v="9"/>
    <n v="4"/>
    <x v="0"/>
    <n v="1"/>
    <n v="1"/>
  </r>
  <r>
    <n v="1"/>
    <n v="2"/>
    <s v="Cost, the other part of data collection is access. "/>
    <x v="4"/>
    <n v="2"/>
    <x v="0"/>
    <n v="1"/>
    <n v="1"/>
  </r>
  <r>
    <n v="1"/>
    <n v="2"/>
    <s v="Cost, the other part of data collection is access. "/>
    <x v="9"/>
    <n v="4"/>
    <x v="0"/>
    <n v="1"/>
    <n v="1"/>
  </r>
  <r>
    <n v="1"/>
    <n v="2"/>
    <s v="It’s a lot to go out and survey every single pipe"/>
    <x v="10"/>
    <n v="1"/>
    <x v="0"/>
    <n v="1"/>
    <n v="1"/>
  </r>
  <r>
    <n v="1"/>
    <n v="2"/>
    <s v="We say, “There’s always a storm with your name on it. All bets are off”"/>
    <x v="8"/>
    <n v="16"/>
    <x v="1"/>
    <n v="4"/>
    <n v="1"/>
  </r>
  <r>
    <n v="1"/>
    <n v="2"/>
    <s v="Increasing frequency and severity of storms"/>
    <x v="11"/>
    <n v="7"/>
    <x v="2"/>
    <n v="2"/>
    <n v="1"/>
  </r>
  <r>
    <n v="1"/>
    <n v="2"/>
    <s v="In-house versus contracting out for capital projects"/>
    <x v="10"/>
    <n v="1"/>
    <x v="0"/>
    <n v="1"/>
    <n v="1"/>
  </r>
  <r>
    <n v="1"/>
    <n v="2"/>
    <s v="In-house versus contracting out for capital projects"/>
    <x v="7"/>
    <n v="18"/>
    <x v="1"/>
    <n v="4"/>
    <n v="1"/>
  </r>
  <r>
    <n v="1"/>
    <n v="2"/>
    <s v="Need knowledge of when pipes will fail and their true lifespans"/>
    <x v="9"/>
    <n v="4"/>
    <x v="0"/>
    <n v="1"/>
    <n v="1"/>
  </r>
  <r>
    <n v="1"/>
    <n v="2"/>
    <s v="Natural as much as we can. If you can take a pipe out and put a channel, we’ll do that."/>
    <x v="12"/>
    <n v="12"/>
    <x v="4"/>
    <n v="3"/>
    <n v="1"/>
  </r>
  <r>
    <n v="1"/>
    <n v="2"/>
    <s v="People love land and want as much as they can get"/>
    <x v="13"/>
    <n v="11"/>
    <x v="4"/>
    <n v="3"/>
    <n v="1"/>
  </r>
  <r>
    <n v="2"/>
    <n v="1"/>
    <s v="Data source for stormwater planning is impervious square footage"/>
    <x v="14"/>
    <n v="8"/>
    <x v="2"/>
    <n v="2"/>
    <n v="1"/>
  </r>
  <r>
    <n v="2"/>
    <n v="1"/>
    <s v="Data source for planning is regional plans"/>
    <x v="12"/>
    <n v="12"/>
    <x v="4"/>
    <n v="3"/>
    <n v="1"/>
  </r>
  <r>
    <n v="2"/>
    <n v="1"/>
    <s v="Changing geography, water is going away"/>
    <x v="12"/>
    <n v="12"/>
    <x v="4"/>
    <n v="3"/>
    <n v="1"/>
  </r>
  <r>
    <n v="2"/>
    <n v="1"/>
    <s v="Changing geography, water is going away"/>
    <x v="3"/>
    <n v="10"/>
    <x v="2"/>
    <n v="2"/>
    <n v="1"/>
  </r>
  <r>
    <n v="2"/>
    <n v="1"/>
    <s v="Main barrier is getting public understandig"/>
    <x v="15"/>
    <n v="13"/>
    <x v="1"/>
    <n v="4"/>
    <n v="1"/>
  </r>
  <r>
    <n v="2"/>
    <n v="1"/>
    <s v="We use data-driven decision-making tools…"/>
    <x v="9"/>
    <n v="4"/>
    <x v="0"/>
    <n v="1"/>
    <n v="1"/>
  </r>
  <r>
    <n v="2"/>
    <n v="1"/>
    <s v="...GPS locating, elevation, lidar"/>
    <x v="5"/>
    <n v="3"/>
    <x v="0"/>
    <n v="1"/>
    <n v="1"/>
  </r>
  <r>
    <n v="2"/>
    <n v="1"/>
    <s v="Would like to know people’s tolerances for dealing with stormwater"/>
    <x v="1"/>
    <n v="14"/>
    <x v="1"/>
    <n v="4"/>
    <n v="1"/>
  </r>
  <r>
    <n v="2"/>
    <n v="1"/>
    <s v="Most people don’t care until it affects them"/>
    <x v="2"/>
    <n v="15"/>
    <x v="1"/>
    <n v="4"/>
    <n v="1"/>
  </r>
  <r>
    <n v="3"/>
    <n v="1"/>
    <s v="Working with new developments, erosion control, sedimentation"/>
    <x v="14"/>
    <n v="8"/>
    <x v="2"/>
    <n v="2"/>
    <n v="1"/>
  </r>
  <r>
    <n v="3"/>
    <n v="1"/>
    <s v="Working with new developments, erosion control, sedimentation"/>
    <x v="13"/>
    <n v="11"/>
    <x v="4"/>
    <n v="3"/>
    <n v="1"/>
  </r>
  <r>
    <n v="3"/>
    <n v="1"/>
    <s v="Statewide retention ponds, meat and produce production runoff"/>
    <x v="16"/>
    <n v="6"/>
    <x v="2"/>
    <n v="2"/>
    <n v="1"/>
  </r>
  <r>
    <n v="3"/>
    <n v="1"/>
    <s v="Statewide retention ponds, meat and produce production runoff"/>
    <x v="14"/>
    <n v="8"/>
    <x v="2"/>
    <n v="2"/>
    <n v="1"/>
  </r>
  <r>
    <n v="3"/>
    <n v="1"/>
    <s v="Statewide retention ponds, meat and produce production runoff"/>
    <x v="17"/>
    <n v="20"/>
    <x v="3"/>
    <n v="5"/>
    <n v="1"/>
  </r>
  <r>
    <n v="3"/>
    <n v="1"/>
    <s v="He helped establish the Stormwater Reserve Fund"/>
    <x v="7"/>
    <n v="18"/>
    <x v="1"/>
    <n v="4"/>
    <n v="1"/>
  </r>
  <r>
    <n v="3"/>
    <n v="1"/>
    <s v="High vulnerability, a lot has to do with prioritization"/>
    <x v="1"/>
    <n v="14"/>
    <x v="1"/>
    <n v="4"/>
    <n v="1"/>
  </r>
  <r>
    <n v="3"/>
    <n v="1"/>
    <s v="Data completeness, people know enough "/>
    <x v="5"/>
    <n v="3"/>
    <x v="0"/>
    <n v="1"/>
    <n v="1"/>
  </r>
  <r>
    <n v="3"/>
    <n v="1"/>
    <s v="Small places are more dependent on field work"/>
    <x v="9"/>
    <n v="4"/>
    <x v="0"/>
    <n v="1"/>
    <n v="1"/>
  </r>
  <r>
    <n v="3"/>
    <n v="1"/>
    <s v="Need to know where pipes are to figure out sewer infiltration"/>
    <x v="2"/>
    <n v="15"/>
    <x v="1"/>
    <n v="4"/>
    <n v="1"/>
  </r>
  <r>
    <n v="3"/>
    <n v="1"/>
    <s v="Looking at AIA, an asset inventory assessment grant"/>
    <x v="4"/>
    <n v="2"/>
    <x v="0"/>
    <n v="1"/>
    <n v="1"/>
  </r>
  <r>
    <n v="3"/>
    <n v="1"/>
    <s v="Maps allow you to identify a problem and say this is where it is"/>
    <x v="8"/>
    <n v="16"/>
    <x v="1"/>
    <n v="4"/>
    <n v="1"/>
  </r>
  <r>
    <n v="3"/>
    <n v="1"/>
    <s v="Engineering/public works data shows where stormwater is going"/>
    <x v="9"/>
    <n v="4"/>
    <x v="0"/>
    <n v="1"/>
    <n v="1"/>
  </r>
  <r>
    <n v="3"/>
    <n v="1"/>
    <s v="Need to know what things looked like prior to project and what it will look like after"/>
    <x v="8"/>
    <n v="16"/>
    <x v="1"/>
    <n v="4"/>
    <n v="1"/>
  </r>
  <r>
    <n v="3"/>
    <n v="1"/>
    <s v="Reactionary systems make these decisions difficult"/>
    <x v="2"/>
    <n v="15"/>
    <x v="1"/>
    <n v="4"/>
    <n v="1"/>
  </r>
  <r>
    <n v="4"/>
    <n v="2"/>
    <s v="Vulnerable to sea level rise"/>
    <x v="3"/>
    <n v="10"/>
    <x v="2"/>
    <n v="2"/>
    <n v="1"/>
  </r>
  <r>
    <n v="4"/>
    <n v="2"/>
    <s v="Applications for the general public to drop pins on SW issues"/>
    <x v="7"/>
    <n v="18"/>
    <x v="1"/>
    <n v="4"/>
    <n v="1"/>
  </r>
  <r>
    <n v="4"/>
    <n v="2"/>
    <s v="Develop CIP with those points for the jurisdictions"/>
    <x v="8"/>
    <n v="16"/>
    <x v="1"/>
    <n v="4"/>
    <n v="1"/>
  </r>
  <r>
    <n v="4"/>
    <n v="2"/>
    <s v="Increased strength and frequency of storm events"/>
    <x v="11"/>
    <n v="7"/>
    <x v="2"/>
    <n v="2"/>
    <n v="1"/>
  </r>
  <r>
    <n v="4"/>
    <n v="2"/>
    <s v="Increased strength and frequency of storm events"/>
    <x v="18"/>
    <n v="9"/>
    <x v="2"/>
    <n v="2"/>
    <n v="1"/>
  </r>
  <r>
    <n v="4"/>
    <n v="2"/>
    <s v="Typically low-income, minority, or indigenous neighborhoods disproportionately burdened by pollution, industrial hazards, and climate change, with limited access to environmental benefits"/>
    <x v="0"/>
    <n v="5"/>
    <x v="0"/>
    <n v="1"/>
    <n v="1"/>
  </r>
  <r>
    <n v="4"/>
    <n v="2"/>
    <s v="Typically low-income, minority, or indigenous neighborhoods disproportionately burdened by pollution, industrial hazards, and climate change, with limited access to environmental benefits"/>
    <x v="3"/>
    <n v="10"/>
    <x v="2"/>
    <n v="2"/>
    <n v="1"/>
  </r>
  <r>
    <n v="4"/>
    <n v="2"/>
    <s v="Environmental Justice (EJ) Communities"/>
    <x v="15"/>
    <n v="13"/>
    <x v="1"/>
    <n v="4"/>
    <n v="1"/>
  </r>
  <r>
    <n v="4"/>
    <n v="2"/>
    <s v="Age of infrastructure, condition assessment, material, flood analysis studies, where impervious areas is not being treated"/>
    <x v="14"/>
    <n v="8"/>
    <x v="2"/>
    <n v="2"/>
    <n v="1"/>
  </r>
  <r>
    <n v="4"/>
    <n v="2"/>
    <s v="Age of infrastructure, condition assessment, material, flood analysis studies, where impervious areas is not being treated"/>
    <x v="5"/>
    <n v="3"/>
    <x v="0"/>
    <n v="1"/>
    <n v="1"/>
  </r>
  <r>
    <n v="4"/>
    <n v="2"/>
    <s v="Stormwater GIS inventory database at the city level"/>
    <x v="9"/>
    <n v="4"/>
    <x v="0"/>
    <n v="1"/>
    <n v="1"/>
  </r>
  <r>
    <n v="4"/>
    <n v="2"/>
    <s v="Databases of condition assessment for each inspection cycle, drainage area and watersheds, percent impervious, ground cover, land use, ownership and right of way, water bodies and streams, historical and projected rainfall"/>
    <x v="9"/>
    <n v="4"/>
    <x v="0"/>
    <n v="1"/>
    <n v="1"/>
  </r>
  <r>
    <n v="4"/>
    <n v="2"/>
    <s v="Lack of money, staff, support"/>
    <x v="4"/>
    <n v="2"/>
    <x v="0"/>
    <n v="1"/>
    <n v="1"/>
  </r>
  <r>
    <n v="4"/>
    <n v="2"/>
    <s v="Lack of money, staff, support"/>
    <x v="10"/>
    <n v="1"/>
    <x v="0"/>
    <n v="1"/>
    <n v="1"/>
  </r>
  <r>
    <n v="4"/>
    <n v="2"/>
    <s v="Lack of money, staff, support"/>
    <x v="7"/>
    <n v="18"/>
    <x v="1"/>
    <n v="4"/>
    <n v="1"/>
  </r>
  <r>
    <n v="4"/>
    <n v="2"/>
    <s v="Main barrier of funding, grants to support SW infrastructure"/>
    <x v="4"/>
    <n v="2"/>
    <x v="0"/>
    <n v="1"/>
    <n v="1"/>
  </r>
  <r>
    <n v="4"/>
    <n v="2"/>
    <s v="Need built date, usually coming from contract design sheets, not even as-built dates"/>
    <x v="9"/>
    <n v="4"/>
    <x v="0"/>
    <n v="1"/>
    <n v="1"/>
  </r>
  <r>
    <n v="4"/>
    <n v="2"/>
    <s v="Use zoning, land use, historic aerial imagery to see when land use changes"/>
    <x v="12"/>
    <n v="12"/>
    <x v="4"/>
    <n v="3"/>
    <n v="1"/>
  </r>
  <r>
    <n v="4"/>
    <n v="2"/>
    <s v="Need public input, the public knows where issues reside"/>
    <x v="19"/>
    <n v="17"/>
    <x v="1"/>
    <n v="4"/>
    <n v="1"/>
  </r>
  <r>
    <n v="4"/>
    <n v="2"/>
    <s v="Use a 2-month comment period with mapping to inform assessment "/>
    <x v="8"/>
    <n v="16"/>
    <x v="1"/>
    <n v="4"/>
    <n v="1"/>
  </r>
  <r>
    <n v="4"/>
    <n v="2"/>
    <s v="Sewer and water focus, not stormwater"/>
    <x v="1"/>
    <n v="14"/>
    <x v="1"/>
    <n v="4"/>
    <n v="1"/>
  </r>
  <r>
    <n v="4"/>
    <n v="2"/>
    <s v="Roadway and pavement analysis"/>
    <x v="14"/>
    <n v="8"/>
    <x v="2"/>
    <n v="2"/>
    <n v="1"/>
  </r>
  <r>
    <n v="4"/>
    <n v="2"/>
    <s v="Consider drones for better transportability"/>
    <x v="6"/>
    <n v="19"/>
    <x v="3"/>
    <n v="5"/>
    <n v="1"/>
  </r>
  <r>
    <n v="4"/>
    <n v="2"/>
    <s v="Climate change, sea level rise, and intense storm events"/>
    <x v="3"/>
    <n v="10"/>
    <x v="2"/>
    <n v="2"/>
    <n v="1"/>
  </r>
  <r>
    <n v="4"/>
    <n v="2"/>
    <s v="Climate change, sea level rise, and intense storm events"/>
    <x v="18"/>
    <n v="9"/>
    <x v="2"/>
    <n v="2"/>
    <n v="1"/>
  </r>
  <r>
    <n v="4"/>
    <n v="2"/>
    <s v="Climate change, sea level rise, and intense storm events"/>
    <x v="11"/>
    <n v="7"/>
    <x v="2"/>
    <n v="2"/>
    <n v="1"/>
  </r>
  <r>
    <n v="4"/>
    <n v="2"/>
    <s v="Stormwater infrastructure is not necessarily pipes, culverts, streams, or bridges. Everything is involved in managing stormwater"/>
    <x v="17"/>
    <n v="20"/>
    <x v="3"/>
    <n v="5"/>
    <n v="1"/>
  </r>
  <r>
    <n v="5"/>
    <n v="3"/>
    <s v="So factors that influence how to prioritize, obviously a known history of failures."/>
    <x v="1"/>
    <n v="14"/>
    <x v="1"/>
    <n v="4"/>
    <n v="1"/>
  </r>
  <r>
    <n v="5"/>
    <n v="3"/>
    <s v="You know you're going to fix what's broken"/>
    <x v="2"/>
    <n v="15"/>
    <x v="1"/>
    <n v="4"/>
    <n v="1"/>
  </r>
  <r>
    <n v="5"/>
    <n v="3"/>
    <s v="Frequency of flooding events, that's a huge factor"/>
    <x v="11"/>
    <n v="7"/>
    <x v="2"/>
    <n v="2"/>
    <n v="1"/>
  </r>
  <r>
    <n v="5"/>
    <n v="3"/>
    <s v="Unfortunately, you know, many communities in North Carolina have to be reactive"/>
    <x v="2"/>
    <n v="15"/>
    <x v="1"/>
    <n v="4"/>
    <n v="1"/>
  </r>
  <r>
    <n v="5"/>
    <n v="3"/>
    <s v="They address something when it tears over, when it breaks, or when a sinkhole opens up."/>
    <x v="2"/>
    <n v="15"/>
    <x v="1"/>
    <n v="4"/>
    <n v="1"/>
  </r>
  <r>
    <n v="5"/>
    <n v="3"/>
    <s v="It would be nice if folks were proactive and had funding to back that up, but that's not the case"/>
    <x v="4"/>
    <n v="2"/>
    <x v="0"/>
    <n v="1"/>
    <n v="1"/>
  </r>
  <r>
    <n v="5"/>
    <n v="3"/>
    <s v="Repairing damaged or failed infrastructure has to be a priority"/>
    <x v="1"/>
    <n v="14"/>
    <x v="1"/>
    <n v="4"/>
    <n v="1"/>
  </r>
  <r>
    <n v="5"/>
    <n v="3"/>
    <s v="Storm water ideally would be set up like your water and sewer funds as an enterprise fund where fees are assessed based on whatever factor is used, impervious area, whatever, but constant revenue generation that could create a capital improvements plan and systematically work through improvements. That would be ideal. That is not the case with a large number of communities in North Carolina. So those repairs come out of your standard budget."/>
    <x v="4"/>
    <n v="2"/>
    <x v="0"/>
    <n v="1"/>
    <n v="1"/>
  </r>
  <r>
    <n v="5"/>
    <n v="3"/>
    <s v="It is a portion of the general fund and other public works endeavors that's shared with public safety."/>
    <x v="4"/>
    <n v="2"/>
    <x v="0"/>
    <n v="1"/>
    <n v="1"/>
  </r>
  <r>
    <n v="5"/>
    <n v="3"/>
    <s v="So if something has to be cut, your funding for street repairs and stormwater infrastructure is going to be cut before police and fire"/>
    <x v="1"/>
    <n v="14"/>
    <x v="1"/>
    <n v="4"/>
    <n v="1"/>
  </r>
  <r>
    <n v="5"/>
    <n v="3"/>
    <s v="Hydraulic and hydrologic modeling is a huge tool that we're working with several clients now to do stormwater master plans or system-wide modeling."/>
    <x v="5"/>
    <n v="3"/>
    <x v="0"/>
    <n v="1"/>
    <n v="1"/>
  </r>
  <r>
    <n v="5"/>
    <n v="3"/>
    <s v="Hydraulic and hydrologic modeling is a huge tool that we're working with several clients now to do stormwater master plans or system-wide modeling."/>
    <x v="8"/>
    <n v="16"/>
    <x v="1"/>
    <n v="4"/>
    <n v="1"/>
  </r>
  <r>
    <n v="5"/>
    <n v="3"/>
    <s v="Hydraulic and hydrologic modeling is a huge tool that we're working with several clients now to do stormwater master plans or system-wide modeling."/>
    <x v="7"/>
    <n v="18"/>
    <x v="1"/>
    <n v="4"/>
    <n v="1"/>
  </r>
  <r>
    <n v="5"/>
    <n v="3"/>
    <s v="CAD, modeling software, general asset information and asset inventory programs where you go out and map your system"/>
    <x v="9"/>
    <n v="4"/>
    <x v="0"/>
    <n v="1"/>
    <n v="1"/>
  </r>
  <r>
    <n v="5"/>
    <n v="3"/>
    <s v="DEQ and their MPDS permitting has a requirement for that, but folks are still trying to get a complete and comprehensive system map"/>
    <x v="6"/>
    <n v="19"/>
    <x v="3"/>
    <n v="5"/>
    <n v="1"/>
  </r>
  <r>
    <n v="5"/>
    <n v="3"/>
    <s v="DEQ and their MPDS permitting has a requirement for that, but folks are still trying to get a complete and comprehensive system map"/>
    <x v="15"/>
    <n v="13"/>
    <x v="1"/>
    <n v="4"/>
    <n v="1"/>
  </r>
  <r>
    <n v="5"/>
    <n v="3"/>
    <s v="A lot of folks don't have their entire system mapped yet"/>
    <x v="9"/>
    <n v="4"/>
    <x v="0"/>
    <n v="1"/>
    <n v="1"/>
  </r>
  <r>
    <n v="5"/>
    <n v="3"/>
    <s v="Whenever that storm system leaves the right of way, it's in no man's land and a private property owner doesn't know it's there"/>
    <x v="1"/>
    <n v="14"/>
    <x v="1"/>
    <n v="4"/>
    <n v="1"/>
  </r>
  <r>
    <n v="5"/>
    <n v="3"/>
    <s v="City doesn't want to claim responsibility because again, they don't know what's there."/>
    <x v="17"/>
    <n v="20"/>
    <x v="3"/>
    <n v="5"/>
    <n v="1"/>
  </r>
  <r>
    <n v="5"/>
    <n v="3"/>
    <s v="Funding, funding, funding."/>
    <x v="4"/>
    <n v="2"/>
    <x v="0"/>
    <n v="1"/>
    <n v="1"/>
  </r>
  <r>
    <n v="5"/>
    <n v="3"/>
    <s v="So getting cities to understand that in the case of a storm system requiring dedicated drainage easements outside of the right of way, those as-built drawings is a necessity."/>
    <x v="1"/>
    <n v="14"/>
    <x v="1"/>
    <n v="4"/>
    <n v="1"/>
  </r>
  <r>
    <n v="5"/>
    <n v="3"/>
    <s v="Anything that predates the 2000s, you may or may not have a drainage easement, and you may or may not have an as-built for it."/>
    <x v="9"/>
    <n v="4"/>
    <x v="0"/>
    <n v="1"/>
    <n v="1"/>
  </r>
  <r>
    <n v="5"/>
    <n v="3"/>
    <s v="There's just not enough money out there to even map the system."/>
    <x v="4"/>
    <n v="2"/>
    <x v="0"/>
    <n v="1"/>
    <n v="1"/>
  </r>
  <r>
    <n v="5"/>
    <n v="3"/>
    <s v="From that map, you can begin programming systematic repairs. You'll know what you're looking for in the event of a failure."/>
    <x v="9"/>
    <n v="4"/>
    <x v="0"/>
    <n v="1"/>
    <n v="1"/>
  </r>
  <r>
    <n v="5"/>
    <n v="3"/>
    <s v="It's out of sight, out of mind, as long as the water's not ponding in my street or on my yard."/>
    <x v="2"/>
    <n v="15"/>
    <x v="1"/>
    <n v="4"/>
    <n v="1"/>
  </r>
  <r>
    <n v="5"/>
    <n v="3"/>
    <s v="Without that map, you are essentially flying blind, and it all comes down to funding. _x000a_I'll go a bit further, political will. "/>
    <x v="15"/>
    <n v="13"/>
    <x v="1"/>
    <n v="4"/>
    <n v="1"/>
  </r>
  <r>
    <n v="5"/>
    <n v="3"/>
    <s v="But we have to do the public education component to make folks understand why that's necessary and then start generating revenue to address some of these issues."/>
    <x v="19"/>
    <n v="17"/>
    <x v="1"/>
    <n v="4"/>
    <n v="1"/>
  </r>
  <r>
    <n v="5"/>
    <n v="3"/>
    <s v="Stormwater lags, 20 to 50 years behind other buried infrastructure, in folks even valuing and placing the importance on that system"/>
    <x v="1"/>
    <n v="14"/>
    <x v="1"/>
    <n v="4"/>
    <n v="1"/>
  </r>
  <r>
    <n v="5"/>
    <n v="3"/>
    <s v="We've done a couple of those asset inventories, assessments, and master plans. "/>
    <x v="5"/>
    <n v="3"/>
    <x v="0"/>
    <n v="1"/>
    <n v="1"/>
  </r>
  <r>
    <n v="5"/>
    <n v="3"/>
    <s v="That's a 10-year window with programs and projects throughout. Now, obviously, if you have a failure, you kind of need to jump on that immediately. "/>
    <x v="0"/>
    <n v="5"/>
    <x v="0"/>
    <n v="1"/>
    <n v="1"/>
  </r>
  <r>
    <n v="5"/>
    <n v="3"/>
    <s v="In addition to the modeling and the system map, we'll rely on a work order history because that's going to point to frequent repair or failure areas. "/>
    <x v="9"/>
    <n v="4"/>
    <x v="0"/>
    <n v="1"/>
    <n v="1"/>
  </r>
  <r>
    <n v="5"/>
    <n v="3"/>
    <s v="We're comparing those two data sets and identifying areas for replacement and planning projects based on the hot spots or heat areas that are generated through the combination of those two data sources."/>
    <x v="8"/>
    <n v="16"/>
    <x v="1"/>
    <n v="4"/>
    <n v="1"/>
  </r>
  <r>
    <n v="5"/>
    <n v="3"/>
    <s v="It’s one thing to know a pipe is there. It’s completely different to see the joint failure 50 feet under."/>
    <x v="9"/>
    <n v="4"/>
    <x v="0"/>
    <n v="1"/>
    <n v="1"/>
  </r>
  <r>
    <n v="5"/>
    <n v="3"/>
    <s v="Those are expensive pieces of equipment."/>
    <x v="4"/>
    <n v="2"/>
    <x v="0"/>
    <n v="1"/>
    <n v="1"/>
  </r>
  <r>
    <n v="5"/>
    <n v="3"/>
    <s v="I've seen them get stuck under the road, and you have to dig the road up 20 feet deep."/>
    <x v="5"/>
    <n v="3"/>
    <x v="0"/>
    <n v="1"/>
    <n v="1"/>
  </r>
  <r>
    <n v="5"/>
    <n v="3"/>
    <s v="From the administrative perspective, accurate CIPs, and we'll say a budget over that 10-year window to do what we know we need to do, but how to fund that and budget for annually. That's always a conversation for managerial staff."/>
    <x v="8"/>
    <n v="16"/>
    <x v="1"/>
    <n v="4"/>
    <n v="1"/>
  </r>
  <r>
    <n v="6"/>
    <n v="1"/>
    <s v="I'd say where we’re at with what funding we've done so far. It's a small drop in the bucket of what's probably what's needed. "/>
    <x v="4"/>
    <n v="2"/>
    <x v="0"/>
    <n v="1"/>
    <n v="1"/>
  </r>
  <r>
    <n v="6"/>
    <n v="1"/>
    <s v="Stormwater is just beginning to be looked at for funding"/>
    <x v="4"/>
    <n v="2"/>
    <x v="0"/>
    <n v="1"/>
    <n v="1"/>
  </r>
  <r>
    <n v="6"/>
    <n v="1"/>
    <s v="That was probably about going on 2 1/2 years now that we haven't gotten any more funding for LASII since we got that $19 million"/>
    <x v="4"/>
    <n v="2"/>
    <x v="0"/>
    <n v="1"/>
    <n v="1"/>
  </r>
  <r>
    <n v="6"/>
    <n v="1"/>
    <s v="[Stormwater] is needed and it needs to be addressed at some point."/>
    <x v="8"/>
    <n v="16"/>
    <x v="1"/>
    <n v="4"/>
    <n v="1"/>
  </r>
  <r>
    <n v="6"/>
    <n v="1"/>
    <s v="They let us know by asking for funding, and then we see kind of what's needed out there"/>
    <x v="8"/>
    <n v="16"/>
    <x v="1"/>
    <n v="4"/>
    <n v="1"/>
  </r>
  <r>
    <n v="6"/>
    <n v="1"/>
    <s v="If we had a pot of money, we would see what comes in, and we prioritize based on our priority rating system."/>
    <x v="1"/>
    <n v="14"/>
    <x v="1"/>
    <n v="4"/>
    <n v="1"/>
  </r>
  <r>
    <n v="6"/>
    <n v="1"/>
    <s v="We fund projects that lead towards water quality over water quantity"/>
    <x v="8"/>
    <n v="16"/>
    <x v="1"/>
    <n v="4"/>
    <n v="1"/>
  </r>
  <r>
    <n v="6"/>
    <n v="1"/>
    <s v="We don't have any data because we're not the ones that are, well, we're not the ones that are coming up with the projects. "/>
    <x v="9"/>
    <n v="4"/>
    <x v="0"/>
    <n v="1"/>
    <n v="1"/>
  </r>
  <r>
    <n v="6"/>
    <n v="1"/>
    <s v="We looked at what the needs were that were out there, what people needed as far as stormwater infrastructure, what kind of projects that we want to get."/>
    <x v="19"/>
    <n v="17"/>
    <x v="1"/>
    <n v="4"/>
    <n v="1"/>
  </r>
  <r>
    <n v="6"/>
    <n v="1"/>
    <s v="We talked to other agencies on what they were doing to see kind of what how they were addressing stormwater in their group"/>
    <x v="7"/>
    <n v="18"/>
    <x v="1"/>
    <n v="4"/>
    <n v="1"/>
  </r>
  <r>
    <n v="6"/>
    <n v="1"/>
    <s v="They fill that priority rating, a score sheet out and based on what they are providing, the project purpose, project benefits, system management, as well as affordability, kind of drives what the things that those are the four categories in that priority rating system that they have to fill out in order to get funded. "/>
    <x v="8"/>
    <n v="16"/>
    <x v="1"/>
    <n v="4"/>
    <n v="1"/>
  </r>
  <r>
    <n v="6"/>
    <n v="1"/>
    <s v="The more they know about their system, the chance of them getting funded increases"/>
    <x v="5"/>
    <n v="3"/>
    <x v="0"/>
    <n v="1"/>
    <n v="1"/>
  </r>
  <r>
    <n v="6"/>
    <n v="1"/>
    <s v="The more they know about their system, the chance of them getting funded increases"/>
    <x v="4"/>
    <n v="2"/>
    <x v="0"/>
    <n v="1"/>
    <n v="1"/>
  </r>
  <r>
    <n v="6"/>
    <n v="1"/>
    <s v="Funding is one of the barriers since we've not been funded."/>
    <x v="4"/>
    <n v="2"/>
    <x v="0"/>
    <n v="1"/>
    <n v="1"/>
  </r>
  <r>
    <n v="6"/>
    <n v="1"/>
    <s v="Local government units look for free money first, especially if it's out there."/>
    <x v="8"/>
    <n v="16"/>
    <x v="1"/>
    <n v="4"/>
    <n v="1"/>
  </r>
  <r>
    <n v="6"/>
    <n v="1"/>
    <s v="The only thing we have right now to fund is the SRF Green Project Reserve Program, which is a loan program versus a grant program. A little bit less likely for somebody to jump on that to get funding versus grants."/>
    <x v="1"/>
    <n v="14"/>
    <x v="1"/>
    <n v="4"/>
    <n v="1"/>
  </r>
  <r>
    <n v="6"/>
    <n v="1"/>
    <s v="Planning grants are opportunities to do an asset inventory assessment. "/>
    <x v="9"/>
    <n v="4"/>
    <x v="0"/>
    <n v="1"/>
    <n v="1"/>
  </r>
  <r>
    <n v="6"/>
    <n v="1"/>
    <s v="A lot of places still don't know what their wastewater system is, and it's much less likely that they know what their stormwater infrastructure is."/>
    <x v="1"/>
    <n v="14"/>
    <x v="1"/>
    <n v="4"/>
    <n v="1"/>
  </r>
  <r>
    <n v="6"/>
    <n v="1"/>
    <s v="Knowing what you got first and seeing what you can do to manage that stormwater through some kind of stormwater control measures and treat that stormwater to lessen the impact on the environment is vital in managing climate change in the future. "/>
    <x v="8"/>
    <n v="16"/>
    <x v="1"/>
    <n v="4"/>
    <n v="1"/>
  </r>
  <r>
    <n v="6"/>
    <n v="1"/>
    <s v="Knowing what you got first and seeing what you can do to manage that stormwater through some kind of stormwater control measures and treat that stormwater to lessen the impact on the environment is vital in managing climate change in the future. "/>
    <x v="6"/>
    <n v="19"/>
    <x v="3"/>
    <n v="5"/>
    <n v="1"/>
  </r>
  <r>
    <n v="6"/>
    <n v="1"/>
    <s v="Knowing what you got first and seeing what you can do to manage that stormwater through some kind of stormwater control measures and treat that stormwater to lessen the impact on the environment is vital in managing climate change in the future. "/>
    <x v="3"/>
    <n v="10"/>
    <x v="2"/>
    <n v="2"/>
    <n v="1"/>
  </r>
  <r>
    <n v="6"/>
    <n v="1"/>
    <s v="As we move on, more municipalities will be required to deal with stormwater whether they want to or not, because we're seeing it now, especially at our coast, groundwater levels are rising systematically, more impacts from smaller storm events."/>
    <x v="11"/>
    <n v="7"/>
    <x v="2"/>
    <n v="2"/>
    <n v="1"/>
  </r>
  <r>
    <n v="6"/>
    <n v="1"/>
    <s v="As we move on, more municipalities will be required to deal with stormwater whether they want to or not, because we're seeing it now, especially at our coast, groundwater levels are rising systematically, more impacts from smaller storm events."/>
    <x v="1"/>
    <n v="14"/>
    <x v="1"/>
    <n v="4"/>
    <n v="1"/>
  </r>
  <r>
    <n v="7"/>
    <n v="1"/>
    <s v="What we do is assist local communities in staying compliant with their floodplain management regulations. "/>
    <x v="6"/>
    <n v="19"/>
    <x v="3"/>
    <n v="5"/>
    <n v="1"/>
  </r>
  <r>
    <n v="7"/>
    <n v="1"/>
    <s v="Communities across the United States join the National Flood Insurance Program to be able to have federally backed flood insurance. "/>
    <x v="7"/>
    <n v="18"/>
    <x v="1"/>
    <n v="4"/>
    <n v="1"/>
  </r>
  <r>
    <n v="7"/>
    <n v="1"/>
    <s v="When they do that, they have to adopt the minimum floodplain management regulations found in the 44 CFR. "/>
    <x v="6"/>
    <n v="19"/>
    <x v="3"/>
    <n v="5"/>
    <n v="1"/>
  </r>
  <r>
    <n v="7"/>
    <n v="1"/>
    <s v="[44 CFR] was originally conceived in 68 or adopted in 68 and really haven't had any substantive updates to them since then. We're kind of behind the game on that. "/>
    <x v="1"/>
    <n v="14"/>
    <x v="1"/>
    <n v="4"/>
    <n v="1"/>
  </r>
  <r>
    <n v="7"/>
    <n v="1"/>
    <s v="We do training, we go out and we do floodplain management program assessments. We try to help them. We do not have regulatory authority, so we can't say you're doing this wrong. "/>
    <x v="5"/>
    <n v="3"/>
    <x v="0"/>
    <n v="1"/>
    <n v="1"/>
  </r>
  <r>
    <n v="7"/>
    <n v="1"/>
    <s v="I think the nature of the water infrastructure and stormwater infrastructure is designed to be flooded, to withstand those things. "/>
    <x v="16"/>
    <n v="6"/>
    <x v="2"/>
    <n v="2"/>
    <n v="1"/>
  </r>
  <r>
    <n v="7"/>
    <n v="1"/>
    <s v="However, when we're building in more vulnerable situations, like we touched on at the Outer Banks last week, erosion on the ocean front is undermining septic systems structures altogether. Collapsing. When we continue to keep structures there instead of trying to move them back or put them in a different spot, we're really seeing that vulnerability. "/>
    <x v="18"/>
    <n v="9"/>
    <x v="2"/>
    <n v="2"/>
    <n v="1"/>
  </r>
  <r>
    <n v="7"/>
    <n v="1"/>
    <s v="Going into the future, we're going to see more vulnerability just due to sea level change and things like that."/>
    <x v="3"/>
    <n v="10"/>
    <x v="2"/>
    <n v="2"/>
    <n v="1"/>
  </r>
  <r>
    <n v="7"/>
    <n v="1"/>
    <s v="From a floodplain management perspective, we have regulations in the 44 CFR as minimum standards for substantially damaged structures."/>
    <x v="5"/>
    <n v="3"/>
    <x v="0"/>
    <n v="1"/>
    <n v="1"/>
  </r>
  <r>
    <n v="7"/>
    <n v="1"/>
    <s v="We're going to be looking at development in those damages to those existing structures. Anything new has to comply."/>
    <x v="13"/>
    <n v="11"/>
    <x v="4"/>
    <n v="3"/>
    <n v="1"/>
  </r>
  <r>
    <n v="7"/>
    <n v="1"/>
    <s v="The FEMA Mapping Service Center is the nationwide official flood maps for the United States. North Carolina has this exemplary mapping program. We developed the North Carolina Flood Risk Information System. We call it NC FRIS. That is North Carolina's official flood maps."/>
    <x v="9"/>
    <n v="4"/>
    <x v="0"/>
    <n v="1"/>
    <n v="1"/>
  </r>
  <r>
    <n v="7"/>
    <n v="1"/>
    <s v="I do think that we don't have a clear understanding of how old some of our systems are. So maybe we are lacking in surveys of what's existing and what is not, right?"/>
    <x v="9"/>
    <n v="4"/>
    <x v="0"/>
    <n v="1"/>
    <n v="1"/>
  </r>
  <r>
    <n v="7"/>
    <n v="1"/>
    <s v="I feel like there are definitely rules and regulations that change with different administrations. "/>
    <x v="15"/>
    <n v="13"/>
    <x v="1"/>
    <n v="4"/>
    <n v="1"/>
  </r>
  <r>
    <n v="7"/>
    <n v="1"/>
    <s v="We have an administration that really understands the importance of stormwater retention and treatment. And then we have the next administration that kind of relaxes those rules. So, we have this wavering thing. The importance isn't spread across the board."/>
    <x v="1"/>
    <n v="14"/>
    <x v="1"/>
    <n v="4"/>
    <n v="1"/>
  </r>
  <r>
    <n v="7"/>
    <n v="1"/>
    <s v="I think the local folks know their vulnerabilities the best and they've understood and seen how different events affect their cities and municipalities or counties. "/>
    <x v="19"/>
    <n v="17"/>
    <x v="1"/>
    <n v="4"/>
    <n v="1"/>
  </r>
  <r>
    <n v="7"/>
    <n v="1"/>
    <s v="If they can assess their vulnerabilities and draft those regulations and rules to fit their standards, obviously, meeting the minimum. And then if we have to go higher because of what we understand in that location, we need to do that. "/>
    <x v="6"/>
    <n v="19"/>
    <x v="3"/>
    <n v="5"/>
    <n v="1"/>
  </r>
  <r>
    <n v="7"/>
    <n v="1"/>
    <s v="Today is the day to start doing that. Yesterday was the day to start doing that, but we're running on a funding mechanism that isn't always going to be there or it's volatile at at the best. "/>
    <x v="4"/>
    <n v="2"/>
    <x v="0"/>
    <n v="1"/>
    <n v="1"/>
  </r>
  <r>
    <n v="7"/>
    <n v="1"/>
    <s v="We used sea level rise and sea level projections to help us draft that ordinance, and we really set some higher standards. "/>
    <x v="8"/>
    <n v="16"/>
    <x v="1"/>
    <n v="4"/>
    <n v="1"/>
  </r>
  <r>
    <n v="7"/>
    <n v="1"/>
    <s v="We have used those tools, and it's a really good process to go through, and I think it sets a good example for our cities and towns."/>
    <x v="5"/>
    <n v="3"/>
    <x v="0"/>
    <n v="1"/>
    <n v="1"/>
  </r>
  <r>
    <n v="7"/>
    <n v="1"/>
    <s v="Currently, FEMA sets a standard; really, the federal government sets the standard of what we set our regulatory flood maps to. "/>
    <x v="6"/>
    <n v="19"/>
    <x v="3"/>
    <n v="5"/>
    <n v="1"/>
  </r>
  <r>
    <n v="7"/>
    <n v="1"/>
    <s v="So we're missing out on a whole bunch of data that we could. So we're not taking multi-hazards into account. "/>
    <x v="17"/>
    <n v="20"/>
    <x v="3"/>
    <n v="5"/>
    <n v="1"/>
  </r>
  <r>
    <n v="7"/>
    <n v="1"/>
    <s v="Citizens moving into locations and trying to plan where to invest their money or retire, you know, all those things. "/>
    <x v="13"/>
    <n v="11"/>
    <x v="4"/>
    <n v="3"/>
    <n v="1"/>
  </r>
  <r>
    <n v="7"/>
    <n v="1"/>
    <s v="But it will also lend tools to local governments to better regulate that kind of development."/>
    <x v="6"/>
    <n v="19"/>
    <x v="3"/>
    <n v="5"/>
    <n v="1"/>
  </r>
  <r>
    <n v="7"/>
    <n v="1"/>
    <s v="But it will also lend tools to local governments to better regulate that kind of development."/>
    <x v="8"/>
    <n v="16"/>
    <x v="1"/>
    <n v="4"/>
    <n v="1"/>
  </r>
  <r>
    <n v="7"/>
    <n v="1"/>
    <s v="So, availability and awareness. I think there are a lot of communities that don't have the availability to these tools. Everything's online, but not everybody's online. "/>
    <x v="0"/>
    <n v="5"/>
    <x v="0"/>
    <n v="1"/>
    <n v="1"/>
  </r>
  <r>
    <n v="7"/>
    <n v="1"/>
    <s v="I think that we really need to make a concerted effort to make people aware of what's available to them and how to plan for whatever it is that they're planning for."/>
    <x v="19"/>
    <n v="17"/>
    <x v="1"/>
    <n v="4"/>
    <n v="1"/>
  </r>
  <r>
    <n v="8"/>
    <n v="1"/>
    <s v="So we do put a high priority on maintenance. "/>
    <x v="1"/>
    <n v="14"/>
    <x v="1"/>
    <n v="4"/>
    <n v="1"/>
  </r>
  <r>
    <n v="8"/>
    <n v="1"/>
    <s v="We know that we won't get any more of those from an environmental standpoint; we would never be granted, nor would we necessarily want to add more. "/>
    <x v="4"/>
    <n v="2"/>
    <x v="0"/>
    <n v="1"/>
    <n v="1"/>
  </r>
  <r>
    <n v="8"/>
    <n v="1"/>
    <s v="We know that maintaining a system that gets the water to those outfalls, efficiency is critically important."/>
    <x v="1"/>
    <n v="14"/>
    <x v="1"/>
    <n v="4"/>
    <n v="1"/>
  </r>
  <r>
    <n v="8"/>
    <n v="1"/>
    <s v="Some areas where we can't, we know for various reasons, such as distance, the existing configuration of the infrastructure. "/>
    <x v="9"/>
    <n v="4"/>
    <x v="0"/>
    <n v="1"/>
    <n v="1"/>
  </r>
  <r>
    <n v="8"/>
    <n v="1"/>
    <s v="We know that there are still some storms we cannot get the water to those outfalls in time before we have flooding"/>
    <x v="2"/>
    <n v="15"/>
    <x v="1"/>
    <n v="4"/>
    <n v="1"/>
  </r>
  <r>
    <n v="8"/>
    <n v="1"/>
    <s v="Our second sort of threat is to fall back on mechanical solutions, on pumped solutions and then our third is to have a pretty robust system of regulation for maintaining stormwater and dealing with it on site. "/>
    <x v="8"/>
    <n v="16"/>
    <x v="1"/>
    <n v="4"/>
    <n v="1"/>
  </r>
  <r>
    <n v="8"/>
    <n v="1"/>
    <s v="We're early in the stages of installing a system of monitors to give us a snapshot of what's happening in the groundwater. "/>
    <x v="9"/>
    <n v="4"/>
    <x v="0"/>
    <n v="1"/>
    <n v="1"/>
  </r>
  <r>
    <n v="8"/>
    <n v="1"/>
    <s v="We know that if we don't deal effectively with stormwater and move it out, we run a higher risk of intercepting wastewater sources. "/>
    <x v="17"/>
    <n v="20"/>
    <x v="3"/>
    <n v="5"/>
    <n v="1"/>
  </r>
  <r>
    <n v="8"/>
    <n v="1"/>
    <s v="Data for stormwater in our context; it's kind of hard to come by. "/>
    <x v="9"/>
    <n v="4"/>
    <x v="0"/>
    <n v="1"/>
    <n v="1"/>
  </r>
  <r>
    <n v="8"/>
    <n v="1"/>
    <s v="A lot of it is visual, in terms of observing the system, inspecting the system. So we do have a regular schedule of visual inspection of all of the infrastructure. The open ditches are pretty easy to see. We use cameras to inspect wherever we have pipes in the system."/>
    <x v="5"/>
    <n v="3"/>
    <x v="0"/>
    <n v="1"/>
    <n v="1"/>
  </r>
  <r>
    <n v="8"/>
    <n v="1"/>
    <s v="I'm not aware that we are doing a lot of measuring of stormwater in the and its flow in our system, in our network"/>
    <x v="9"/>
    <n v="4"/>
    <x v="0"/>
    <n v="1"/>
    <n v="1"/>
  </r>
  <r>
    <n v="8"/>
    <n v="1"/>
    <s v="We do have a fairly detailed inventory and a regular system of inspection."/>
    <x v="6"/>
    <n v="19"/>
    <x v="3"/>
    <n v="5"/>
    <n v="1"/>
  </r>
  <r>
    <n v="8"/>
    <n v="1"/>
    <s v="I would be surprised if our assets were not seen at least every two years."/>
    <x v="6"/>
    <n v="19"/>
    <x v="3"/>
    <n v="5"/>
    <n v="1"/>
  </r>
  <r>
    <n v="8"/>
    <n v="1"/>
    <s v="I think most of it in terms of public services staff, it's not necessarily an engineer, but somebody is seeing all of it and can bring problems to the table."/>
    <x v="7"/>
    <n v="18"/>
    <x v="1"/>
    <n v="4"/>
    <n v="1"/>
  </r>
  <r>
    <n v="8"/>
    <n v="1"/>
    <s v="I think most of it in terms of public services staff, it's not necessarily an engineer, but somebody is seeing all of it and can bring problems to the table."/>
    <x v="19"/>
    <n v="17"/>
    <x v="1"/>
    <n v="4"/>
    <n v="1"/>
  </r>
  <r>
    <n v="8"/>
    <n v="1"/>
    <s v="I don't know how deep our resources are for actual maintenance and the specialized equipment we might need."/>
    <x v="5"/>
    <n v="3"/>
    <x v="0"/>
    <n v="1"/>
    <n v="1"/>
  </r>
  <r>
    <n v="8"/>
    <n v="1"/>
    <s v="We do have a lot of aquatic vegetation growing in basically stagnant or sitting water in a lot of these systems. That vegetation over time, if you don't, if you don't again maintain that that ditch and remove that vegetation fairly frequently, it does hinder the, it does hinder the movement of stormwater."/>
    <x v="17"/>
    <n v="20"/>
    <x v="3"/>
    <n v="5"/>
    <n v="1"/>
  </r>
  <r>
    <n v="8"/>
    <n v="1"/>
    <s v="Two, because our collection system is open ditches. That's the biggest part of the system, and it's flat, which means there's not a lot of flow. "/>
    <x v="17"/>
    <n v="20"/>
    <x v="3"/>
    <n v="5"/>
    <n v="1"/>
  </r>
  <r>
    <n v="8"/>
    <n v="1"/>
    <s v="I think if we knew whether we were where and whether we were having wastewater infiltration into the system. I think we knew those places, and that's one of the things we are trying to figure out."/>
    <x v="9"/>
    <n v="4"/>
    <x v="0"/>
    <n v="1"/>
    <n v="1"/>
  </r>
  <r>
    <n v="8"/>
    <n v="1"/>
    <s v="I think we might prioritize or modify the collection system in those places if we knew that."/>
    <x v="1"/>
    <n v="14"/>
    <x v="1"/>
    <n v="4"/>
    <n v="1"/>
  </r>
  <r>
    <n v="8"/>
    <n v="1"/>
    <s v="We installed it in a frequently flooded area. We installed catch basins, pipe, pump, and we put an infiltration field in one of the frontal dunes."/>
    <x v="16"/>
    <n v="6"/>
    <x v="2"/>
    <n v="2"/>
    <n v="1"/>
  </r>
  <r>
    <n v="8"/>
    <n v="1"/>
    <s v="So we collect the stormwater runoff from that stretch of road through the drop inlets and pump it into this field, where it's then disposed of in the dune and percolates down through."/>
    <x v="5"/>
    <n v="3"/>
    <x v="0"/>
    <n v="1"/>
    <n v="1"/>
  </r>
  <r>
    <n v="8"/>
    <n v="1"/>
    <s v="Stormwater infrastructure, once you put it in the ground, it's there for a long time. "/>
    <x v="17"/>
    <n v="20"/>
    <x v="3"/>
    <n v="5"/>
    <n v="1"/>
  </r>
  <r>
    <n v="8"/>
    <n v="1"/>
    <s v="Consider sea level rise and its impact on the water table and everything that we build."/>
    <x v="3"/>
    <n v="10"/>
    <x v="2"/>
    <n v="2"/>
    <n v="1"/>
  </r>
  <r>
    <n v="8"/>
    <n v="1"/>
    <s v="You heard the Jacksonville stormwater manager say a lot of their infrastructure is now submerged in the water table in such a way that it's not operating effectively."/>
    <x v="16"/>
    <n v="6"/>
    <x v="2"/>
    <n v="2"/>
    <n v="1"/>
  </r>
  <r>
    <n v="8"/>
    <n v="1"/>
    <s v="So, I would want our staff to be thinking at 25 to 50 years ahead when we put infrastructure in the ground, and the other is to consider areas of the town that may be susceptible to erosion and its impact on collection infrastructure. "/>
    <x v="8"/>
    <n v="16"/>
    <x v="1"/>
    <n v="4"/>
    <n v="1"/>
  </r>
  <r>
    <n v="8"/>
    <n v="1"/>
    <s v="So, I would want our staff to be thinking at 25 to 50 years ahead when we put infrastructure in the ground, and the other is to consider areas of the town that may be susceptible to erosion and its impact on collection infrastructure. "/>
    <x v="1"/>
    <n v="14"/>
    <x v="1"/>
    <n v="4"/>
    <n v="1"/>
  </r>
  <r>
    <n v="8"/>
    <n v="1"/>
    <s v="All of those outfalls are in the ocean and we have a highly erodible beach, which we address with beach nourishment. "/>
    <x v="1"/>
    <n v="14"/>
    <x v="1"/>
    <n v="4"/>
    <n v="1"/>
  </r>
  <r>
    <n v="8"/>
    <n v="1"/>
    <s v="I think someday some future board is going to decide that beach nourishment is no longer an option because it's gotten too expensive."/>
    <x v="4"/>
    <n v="2"/>
    <x v="0"/>
    <n v="1"/>
    <n v="1"/>
  </r>
  <r>
    <n v="8"/>
    <n v="1"/>
    <s v="That's going to affect those outfalls and the whole sort of stormwater collection infrastructure that's attached to those. So that's a long-term consideration."/>
    <x v="8"/>
    <n v="16"/>
    <x v="1"/>
    <n v="4"/>
    <n v="1"/>
  </r>
  <r>
    <n v="8"/>
    <n v="1"/>
    <s v="The other is to think of an elevated water table from sea level rise, think of erosion and its impact on the infrastructure, especially the outfalls. "/>
    <x v="3"/>
    <n v="10"/>
    <x v="2"/>
    <n v="2"/>
    <n v="1"/>
  </r>
  <r>
    <n v="8"/>
    <n v="1"/>
    <s v="Then finally think about those flood-prone areas that are low lying, that unless we're willing to someday consider retreat from those areas or diking and pumping or some kind of extreme measure."/>
    <x v="16"/>
    <n v="6"/>
    <x v="2"/>
    <n v="2"/>
    <n v="1"/>
  </r>
  <r>
    <n v="9"/>
    <n v="3"/>
    <s v="I've got three field technicians that work for me that does all of the testing and monitoring. It helps me with education, does all illicit discharges, that kind of stuff. "/>
    <x v="7"/>
    <n v="18"/>
    <x v="1"/>
    <n v="4"/>
    <n v="1"/>
  </r>
  <r>
    <n v="9"/>
    <n v="3"/>
    <s v="So, any hurricanes that come into our area, we are equally impacted, not only from wind, but from storm surge, because of the mouth of the river. "/>
    <x v="18"/>
    <n v="9"/>
    <x v="2"/>
    <n v="2"/>
    <n v="1"/>
  </r>
  <r>
    <n v="9"/>
    <n v="3"/>
    <s v="The wind blows the water straight up, so during Florence, you know, we had five to eight feet of flooding in all of our areas, for almost two weeks. "/>
    <x v="16"/>
    <n v="6"/>
    <x v="2"/>
    <n v="2"/>
    <n v="1"/>
  </r>
  <r>
    <n v="9"/>
    <n v="3"/>
    <s v="My office was an island. We couldn't even get to it because there was water all the way around it. "/>
    <x v="16"/>
    <n v="6"/>
    <x v="2"/>
    <n v="2"/>
    <n v="1"/>
  </r>
  <r>
    <n v="9"/>
    <n v="3"/>
    <s v="While we're not on the beach or the coast, which would be a five, I would put us between a three and a four."/>
    <x v="1"/>
    <n v="14"/>
    <x v="1"/>
    <n v="4"/>
    <n v="1"/>
  </r>
  <r>
    <n v="9"/>
    <n v="3"/>
    <s v="With that, we have certain responsibilities that we have to follow under the NPDE permit."/>
    <x v="1"/>
    <n v="14"/>
    <x v="1"/>
    <n v="4"/>
    <n v="1"/>
  </r>
  <r>
    <n v="9"/>
    <n v="3"/>
    <s v="I apply for grant money to address watersheds, and I've gotten a lot of money last year and this year to just restore four of the major watersheds in Jacksonville that drain into the Neuse River. "/>
    <x v="4"/>
    <n v="2"/>
    <x v="0"/>
    <n v="1"/>
    <n v="1"/>
  </r>
  <r>
    <n v="9"/>
    <n v="3"/>
    <s v="As far as pipe and ditch maintenance are streets department has their own budget, I have my own budget, and each year, they are picking up ditches and pipes on a regular basis, but if something comes up and one collapses or is going to collapse, then it would be identified in what we're called our CIP, Community Improvement Project, and we would start putting money aside to fix it. "/>
    <x v="2"/>
    <n v="15"/>
    <x v="1"/>
    <n v="4"/>
    <n v="1"/>
  </r>
  <r>
    <n v="9"/>
    <n v="3"/>
    <s v="As far as pipe and ditch maintenance are streets department has their own budget, I have my own budget, and each year, they are picking up ditches and pipes on a regular basis, but if something comes up and one collapses or is going to collapse, then it would be identified in what we're called our CIP, Community Improvement Project, and we would start putting money aside to fix it. "/>
    <x v="8"/>
    <n v="16"/>
    <x v="1"/>
    <n v="4"/>
    <n v="1"/>
  </r>
  <r>
    <n v="9"/>
    <n v="3"/>
    <s v="They know better than the rest of us what's doing well and what's not. "/>
    <x v="19"/>
    <n v="17"/>
    <x v="1"/>
    <n v="4"/>
    <n v="1"/>
  </r>
  <r>
    <n v="9"/>
    <n v="3"/>
    <s v="Ever since Covid, all of our pipes, everything is triple, it's not doubled, it's triple. "/>
    <x v="4"/>
    <n v="2"/>
    <x v="0"/>
    <n v="1"/>
    <n v="1"/>
  </r>
  <r>
    <n v="9"/>
    <n v="3"/>
    <s v="It’s much harder to do our job because of analysis and then probably while we have rules and regulations in place, and while we're here to enforce those, you know, to educate and enforce those rules and regulations, one of the bigger obstacles or people that still don't know, what they should and shouldn't do or don't care, so probably the don't care part is what is our biggest obstacle is. "/>
    <x v="17"/>
    <n v="20"/>
    <x v="3"/>
    <n v="5"/>
    <n v="1"/>
  </r>
  <r>
    <n v="9"/>
    <n v="3"/>
    <s v="It’s much harder to do our job because of analysis and then probably while we have rules and regulations in place, and while we're here to enforce those, you know, to educate and enforce those rules and regulations, one of the bigger obstacles or people that still don't know, what they should and shouldn't do or don't care, so probably the don't care part is what is our biggest obstacle is. "/>
    <x v="19"/>
    <n v="17"/>
    <x v="1"/>
    <n v="4"/>
    <n v="1"/>
  </r>
  <r>
    <n v="9"/>
    <n v="3"/>
    <s v="So the people that don't know, you just have to constantly reach out through different avenues. "/>
    <x v="19"/>
    <n v="17"/>
    <x v="1"/>
    <n v="4"/>
    <n v="1"/>
  </r>
  <r>
    <n v="9"/>
    <n v="3"/>
    <s v="As far as the people that don't care, the only way would be, unfortunately, when someone does something wrong that they're not supposed to do, then we have to put them into an NOV, a notice of violation."/>
    <x v="17"/>
    <n v="20"/>
    <x v="3"/>
    <n v="5"/>
    <n v="1"/>
  </r>
  <r>
    <n v="9"/>
    <n v="3"/>
    <s v="With that comes fines, the only way to make some people care is to get fines to make them stop believing or doing what they're doing. "/>
    <x v="8"/>
    <n v="16"/>
    <x v="1"/>
    <n v="4"/>
    <n v="1"/>
  </r>
  <r>
    <n v="9"/>
    <n v="3"/>
    <s v="I have heard that some entities that receive these fines are so big and prominent that they can just pay them off and continue with business as usual. So how do you ensure, or I guess, try to ensure that that does not happen? So we raised last year the amount that our fines were; we matched that at the state to $25,000 a day. "/>
    <x v="6"/>
    <n v="19"/>
    <x v="3"/>
    <n v="5"/>
    <n v="1"/>
  </r>
  <r>
    <n v="9"/>
    <n v="3"/>
    <s v="For data-driven tools in our asset management, we have that we go out and collect data on all of our storm drains as far as elevations. We make the new developments send their as-builts, which have elevations of the entire collection system. "/>
    <x v="9"/>
    <n v="4"/>
    <x v="0"/>
    <n v="1"/>
    <n v="1"/>
  </r>
  <r>
    <n v="9"/>
    <n v="3"/>
    <s v="We've got wifi data out and throughout the watershed that's taking water quality readings every 15 minutes, 24 hours a day, seven days a week. We produce a lot of technology."/>
    <x v="9"/>
    <n v="4"/>
    <x v="0"/>
    <n v="1"/>
    <n v="1"/>
  </r>
  <r>
    <n v="9"/>
    <n v="3"/>
    <s v="I would add more staff to the stormwater quality department so that we could actually increase our educational outreach. "/>
    <x v="10"/>
    <n v="1"/>
    <x v="0"/>
    <n v="1"/>
    <n v="1"/>
  </r>
  <r>
    <n v="9"/>
    <n v="3"/>
    <s v="I do feel like stormwater needs to be better incorporated into the water or wastewater realm. "/>
    <x v="1"/>
    <n v="14"/>
    <x v="1"/>
    <n v="4"/>
    <n v="1"/>
  </r>
  <r>
    <n v="9"/>
    <n v="3"/>
    <s v="For instance, I got a grant from the state. "/>
    <x v="4"/>
    <n v="2"/>
    <x v="0"/>
    <n v="1"/>
    <n v="1"/>
  </r>
  <r>
    <n v="9"/>
    <n v="3"/>
    <s v="So, by using storm water to wash our vehicles and make our sanitation trucks cleaner, I no longer will have the shade or grease or anything on my streets, which where we reduce the pressure of my street sweepers on the streets because that won't be there. "/>
    <x v="7"/>
    <n v="18"/>
    <x v="1"/>
    <n v="4"/>
    <n v="1"/>
  </r>
  <r>
    <n v="9"/>
    <n v="3"/>
    <s v="I permitted Stevenson Toyota. They captured stormwater, runoff and are using the gray water to flush their toilets. "/>
    <x v="7"/>
    <n v="18"/>
    <x v="1"/>
    <n v="4"/>
    <n v="1"/>
  </r>
  <r>
    <n v="9"/>
    <n v="3"/>
    <s v="It’s just that we don't need to waste good drinking water for things that we can use stormwater for. "/>
    <x v="8"/>
    <n v="16"/>
    <x v="1"/>
    <n v="4"/>
    <n v="1"/>
  </r>
  <r>
    <n v="9"/>
    <n v="3"/>
    <s v="There are a lot of different issues why for us at the coast. I've "/>
    <x v="8"/>
    <n v="16"/>
    <x v="1"/>
    <n v="4"/>
    <n v="1"/>
  </r>
  <r>
    <n v="9"/>
    <n v="3"/>
    <s v="I've got a separation from the seasonal high water table on your groundwater. And because we're so low topographically, we don't always get them. "/>
    <x v="12"/>
    <n v="12"/>
    <x v="4"/>
    <n v="3"/>
    <n v="1"/>
  </r>
  <r>
    <n v="10"/>
    <n v="1"/>
    <s v="We do planning and zoning administration for a lot of the municipalities up here. "/>
    <x v="7"/>
    <n v="18"/>
    <x v="1"/>
    <n v="4"/>
    <n v="1"/>
  </r>
  <r>
    <n v="10"/>
    <n v="1"/>
    <s v="We also have a mitigation and resiliency program that right now is working with FEMA, FMA, HMGP, Hazard Mitigation Grant Program, mainly property acquisition and elevations."/>
    <x v="7"/>
    <n v="18"/>
    <x v="1"/>
    <n v="4"/>
    <n v="1"/>
  </r>
  <r>
    <n v="10"/>
    <n v="1"/>
    <s v="So, we work with community and development block grants. I work with different funding programs. "/>
    <x v="4"/>
    <n v="2"/>
    <x v="0"/>
    <n v="1"/>
    <n v="1"/>
  </r>
  <r>
    <n v="10"/>
    <n v="1"/>
    <s v="My customers are basically my municipalities. I cover 5 counties, Beaufort, Bertie, Hereford, Martin, and Pitt. Those 40 municipalities, 5 counties of which we were looking at the percentages the other day, 93% of those 40 are municipalities."/>
    <x v="7"/>
    <n v="18"/>
    <x v="1"/>
    <n v="4"/>
    <n v="1"/>
  </r>
  <r>
    <n v="10"/>
    <n v="1"/>
    <s v="Communities with populations less than 5000, and 73% are populations less than 1500. So I work with low-capacity communities. I tell people what we do is what they can't do. If they can't handle grants, we kind of slip in and do a grant."/>
    <x v="0"/>
    <n v="5"/>
    <x v="0"/>
    <n v="1"/>
    <n v="1"/>
  </r>
  <r>
    <n v="10"/>
    <n v="1"/>
    <s v="Writing, grant management, we pull in different programs in the mitigation, resiliency, planning, and economic development, and we try to work with these little governments. "/>
    <x v="7"/>
    <n v="18"/>
    <x v="1"/>
    <n v="4"/>
    <n v="1"/>
  </r>
  <r>
    <n v="10"/>
    <n v="1"/>
    <s v="A lot of mapping, outreach, and just trying to come up with some solutions. "/>
    <x v="19"/>
    <n v="17"/>
    <x v="1"/>
    <n v="4"/>
    <n v="1"/>
  </r>
  <r>
    <n v="10"/>
    <n v="1"/>
    <s v="I think the state wanted flooding, but we've tucked in stormwater right in there with storm flooding."/>
    <x v="16"/>
    <n v="6"/>
    <x v="2"/>
    <n v="2"/>
    <n v="1"/>
  </r>
  <r>
    <n v="10"/>
    <n v="1"/>
    <s v="I don't think we do enough on stormwater. My planners deal with storm water, but I think there's just so much more we can do and is needed in the stormwater space, for lack of a better term."/>
    <x v="1"/>
    <n v="14"/>
    <x v="1"/>
    <n v="4"/>
    <n v="1"/>
  </r>
  <r>
    <n v="10"/>
    <n v="1"/>
    <s v="That's going to be dependent on where you where you're at. I have areas that don't flood. I mean, they're doing OK managing their stormwater. "/>
    <x v="16"/>
    <n v="6"/>
    <x v="2"/>
    <n v="2"/>
    <n v="1"/>
  </r>
  <r>
    <n v="10"/>
    <n v="1"/>
    <s v="Right now, [maintenance and upgrades] are a little bit lower priority cause I'm more in water and wastewater or water and sewer. "/>
    <x v="1"/>
    <n v="14"/>
    <x v="1"/>
    <n v="4"/>
    <n v="1"/>
  </r>
  <r>
    <n v="10"/>
    <n v="1"/>
    <s v="They all have issues in that realm, and I'm hoping we can put some sunshine on that to maybe get some more funding. "/>
    <x v="4"/>
    <n v="2"/>
    <x v="0"/>
    <n v="1"/>
    <n v="1"/>
  </r>
  <r>
    <n v="10"/>
    <n v="1"/>
    <s v="If you look up that blueprint resiliency on the North Carolina Department of Environmental Quality, just do a quick search, you can see the millions of dollars they're getting ready to invest in that arena right now. A lot of that's going up to Hurricane Helene damage up in the western part of the state, but the state's getting ready to make some major investments in some of those projects"/>
    <x v="4"/>
    <n v="2"/>
    <x v="0"/>
    <n v="1"/>
    <n v="1"/>
  </r>
  <r>
    <n v="10"/>
    <n v="1"/>
    <s v="But I mean the data sources, we do use a lot from the Department of Environmental Quality, DEQ. "/>
    <x v="9"/>
    <n v="4"/>
    <x v="0"/>
    <n v="1"/>
    <n v="1"/>
  </r>
  <r>
    <n v="10"/>
    <n v="1"/>
    <s v="We try to address whatever it is that we see for our blueprint. "/>
    <x v="1"/>
    <n v="14"/>
    <x v="1"/>
    <n v="4"/>
    <n v="1"/>
  </r>
  <r>
    <n v="10"/>
    <n v="1"/>
    <s v="I know it's not necessarily stormwater, but they can have a bright sunny day and have flooding issues, and it's not necessarily-, it could be wind-driven. So I guess you have to look at those definitions. "/>
    <x v="8"/>
    <n v="16"/>
    <x v="1"/>
    <n v="4"/>
    <n v="1"/>
  </r>
  <r>
    <n v="10"/>
    <n v="1"/>
    <s v="We all think water goes uphill, downhill, and it does. But in this part of the world, a lot of our flooding is pushed by wind. Depends on which direction the storm surges you see. "/>
    <x v="8"/>
    <n v="16"/>
    <x v="1"/>
    <n v="4"/>
    <n v="1"/>
  </r>
  <r>
    <n v="10"/>
    <n v="1"/>
    <s v="In these small communities, they just have to live with flooding. That's just sort of a fact of life. "/>
    <x v="1"/>
    <n v="14"/>
    <x v="1"/>
    <n v="4"/>
    <n v="1"/>
  </r>
  <r>
    <n v="10"/>
    <n v="1"/>
    <s v="How do you deal with water that hits concrete and can't go into the ground? You know what happens there? I lived in Raleigh for 10 years. Their stormwater issues are completely different than the stormwater issues here."/>
    <x v="12"/>
    <n v="12"/>
    <x v="4"/>
    <n v="3"/>
    <n v="1"/>
  </r>
  <r>
    <n v="10"/>
    <n v="1"/>
    <s v="With best management practices, we in my old life we had practices like rain gardens, and you know different things in pervious surface parking lots, things to allow water to move out. You don't see that as much here because we're dealing with a different scale, and storm flooding seems to drive everything we do here."/>
    <x v="8"/>
    <n v="16"/>
    <x v="1"/>
    <n v="4"/>
    <n v="1"/>
  </r>
  <r>
    <n v="10"/>
    <n v="1"/>
    <s v="With best management practices, we in my old life we had practices like rain gardens, and you know different things in pervious surface parking lots, things to allow water to move out. You don't see that as much here because we're dealing with a different scale, and storm flooding seems to drive everything we do here."/>
    <x v="16"/>
    <n v="6"/>
    <x v="2"/>
    <n v="2"/>
    <n v="1"/>
  </r>
  <r>
    <n v="10"/>
    <n v="1"/>
    <s v="I mean it's not as science-driven anymore, it's more policy and need by these communities. "/>
    <x v="15"/>
    <n v="13"/>
    <x v="1"/>
    <n v="4"/>
    <n v="1"/>
  </r>
  <r>
    <n v="10"/>
    <n v="1"/>
    <s v="I mean it's not as science-driven anymore, it's more policy and need by these communities. "/>
    <x v="8"/>
    <n v="16"/>
    <x v="1"/>
    <n v="4"/>
    <n v="1"/>
  </r>
  <r>
    <n v="10"/>
    <n v="1"/>
    <s v="I would say resources. Like everybody else, getting some funding in here, getting some technical assistance level, to help with whatever the identified problem is. "/>
    <x v="4"/>
    <n v="2"/>
    <x v="0"/>
    <n v="1"/>
    <n v="1"/>
  </r>
  <r>
    <n v="10"/>
    <n v="1"/>
    <s v="I would say resources. Like everybody else, getting some funding in here, getting some technical assistance level, to help with whatever the identified problem is. "/>
    <x v="5"/>
    <n v="3"/>
    <x v="0"/>
    <n v="1"/>
    <n v="1"/>
  </r>
  <r>
    <n v="10"/>
    <n v="1"/>
    <s v="But if you're dealing with a town with a population less than 200 and you're dealing with utilities, I think people will prioritize their wastewater and safe drinking water before stormwater, if that makes sense. It's a priority thing."/>
    <x v="1"/>
    <n v="14"/>
    <x v="1"/>
    <n v="4"/>
    <n v="1"/>
  </r>
  <r>
    <n v="10"/>
    <n v="1"/>
    <s v=" know when you look at data for the state of North Carolina, it is this growing state, and it really is. However, it's seeing negative growth. "/>
    <x v="13"/>
    <n v="11"/>
    <x v="4"/>
    <n v="3"/>
    <n v="1"/>
  </r>
  <r>
    <n v="10"/>
    <n v="1"/>
    <s v="So, the town of Belhaven that you heard from has to do the same as Charlotte, but with a fraction of the resources that the city of Charlotte would have. "/>
    <x v="0"/>
    <n v="5"/>
    <x v="0"/>
    <n v="1"/>
    <n v="1"/>
  </r>
  <r>
    <n v="10"/>
    <n v="1"/>
    <s v="In fact, I did believe it; I had another capstone project from UNC, and she was looking at strategic planning by the state of North Carolina. I told her it's almost at the point where we got to look at the state from an urban perspective and a rural perspective because the problems are so different. "/>
    <x v="13"/>
    <n v="11"/>
    <x v="4"/>
    <n v="3"/>
    <n v="1"/>
  </r>
  <r>
    <n v="10"/>
    <n v="1"/>
    <s v="I direct asset management. I tap other agencies for funding, and then we tap the engineering community. "/>
    <x v="7"/>
    <n v="18"/>
    <x v="1"/>
    <n v="4"/>
    <n v="1"/>
  </r>
  <r>
    <n v="10"/>
    <n v="1"/>
    <s v="It's my job to go find funding to see about replacement, and those projects are in the millions of dollars, which is really tough for small areas. "/>
    <x v="4"/>
    <n v="2"/>
    <x v="0"/>
    <n v="1"/>
    <n v="1"/>
  </r>
  <r>
    <n v="10"/>
    <n v="1"/>
    <s v="I mean, I got to have the data, no doubt, but for me and for these small towns, we have to have the technical assistance to interpret that data. "/>
    <x v="5"/>
    <n v="3"/>
    <x v="0"/>
    <n v="1"/>
    <n v="1"/>
  </r>
  <r>
    <n v="10"/>
    <n v="1"/>
    <s v="I mean, I got to have the data, no doubt, but for me and for these small towns, we have to have the technical assistance to interpret that data. "/>
    <x v="1"/>
    <n v="14"/>
    <x v="1"/>
    <n v="4"/>
    <n v="1"/>
  </r>
  <r>
    <n v="10"/>
    <n v="1"/>
    <s v="I think everything should be driven by data, but eventually, to implement, it's going to become policy, and that's the bigger piece. It's the investment of resources. "/>
    <x v="15"/>
    <n v="13"/>
    <x v="1"/>
    <n v="4"/>
    <n v="1"/>
  </r>
  <r>
    <n v="10"/>
    <n v="1"/>
    <s v="I think everything should be driven by data, but eventually, to implement, it's going to become policy, and that's the bigger piece. It's the investment of resources. "/>
    <x v="9"/>
    <n v="4"/>
    <x v="0"/>
    <n v="1"/>
    <n v="1"/>
  </r>
  <r>
    <n v="10"/>
    <n v="1"/>
    <s v="To prioritize, I think the data's got to be there. That's number one. But then #2, you've got to look at all the challenges. Then, they're going to rank them. And sadly, even the state doesn't prioritize stormwater as well as I think it should. "/>
    <x v="1"/>
    <n v="14"/>
    <x v="1"/>
    <n v="4"/>
    <n v="1"/>
  </r>
  <r>
    <n v="10"/>
    <n v="1"/>
    <s v="I think we got to keep working on this and trying to figure this out. Because it's not going away."/>
    <x v="8"/>
    <n v="16"/>
    <x v="1"/>
    <n v="4"/>
    <n v="1"/>
  </r>
  <r>
    <n v="10"/>
    <n v="1"/>
    <s v="The hydraulics have changed in this in the landscape kind of thing from agriculture. "/>
    <x v="12"/>
    <n v="12"/>
    <x v="4"/>
    <n v="3"/>
    <n v="1"/>
  </r>
  <r>
    <n v="10"/>
    <n v="1"/>
    <s v="Their hydrology has changed and impacted the urbanization, the present of North Carolina, where everything's going under concrete and impervious surface. The water's got to go somewhere. "/>
    <x v="14"/>
    <n v="8"/>
    <x v="2"/>
    <n v="2"/>
    <n v="1"/>
  </r>
  <r>
    <n v="10"/>
    <n v="1"/>
    <s v="We probably need to do more on the best management practices and the solutions, if that makes sense."/>
    <x v="1"/>
    <n v="14"/>
    <x v="1"/>
    <n v="4"/>
    <n v="1"/>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8">
  <r>
    <x v="0"/>
    <n v="5"/>
    <x v="0"/>
    <n v="1"/>
    <n v="1"/>
  </r>
  <r>
    <x v="1"/>
    <n v="14"/>
    <x v="1"/>
    <n v="4"/>
    <n v="1"/>
  </r>
  <r>
    <x v="1"/>
    <n v="14"/>
    <x v="1"/>
    <n v="4"/>
    <n v="1"/>
  </r>
  <r>
    <x v="2"/>
    <n v="15"/>
    <x v="1"/>
    <n v="4"/>
    <n v="1"/>
  </r>
  <r>
    <x v="3"/>
    <n v="10"/>
    <x v="2"/>
    <n v="2"/>
    <n v="1"/>
  </r>
  <r>
    <x v="4"/>
    <n v="2"/>
    <x v="0"/>
    <n v="1"/>
    <n v="1"/>
  </r>
  <r>
    <x v="5"/>
    <n v="3"/>
    <x v="0"/>
    <n v="1"/>
    <n v="1"/>
  </r>
  <r>
    <x v="0"/>
    <n v="5"/>
    <x v="0"/>
    <n v="1"/>
    <n v="1"/>
  </r>
  <r>
    <x v="6"/>
    <n v="19"/>
    <x v="3"/>
    <n v="5"/>
    <n v="1"/>
  </r>
  <r>
    <x v="7"/>
    <n v="18"/>
    <x v="1"/>
    <n v="4"/>
    <n v="1"/>
  </r>
  <r>
    <x v="5"/>
    <n v="3"/>
    <x v="0"/>
    <n v="1"/>
    <n v="1"/>
  </r>
  <r>
    <x v="6"/>
    <n v="19"/>
    <x v="3"/>
    <n v="5"/>
    <n v="1"/>
  </r>
  <r>
    <x v="8"/>
    <n v="16"/>
    <x v="1"/>
    <n v="4"/>
    <n v="1"/>
  </r>
  <r>
    <x v="7"/>
    <n v="18"/>
    <x v="1"/>
    <n v="4"/>
    <n v="1"/>
  </r>
  <r>
    <x v="8"/>
    <n v="16"/>
    <x v="1"/>
    <n v="4"/>
    <n v="1"/>
  </r>
  <r>
    <x v="5"/>
    <n v="3"/>
    <x v="0"/>
    <n v="1"/>
    <n v="1"/>
  </r>
  <r>
    <x v="9"/>
    <n v="4"/>
    <x v="0"/>
    <n v="1"/>
    <n v="1"/>
  </r>
  <r>
    <x v="4"/>
    <n v="2"/>
    <x v="0"/>
    <n v="1"/>
    <n v="1"/>
  </r>
  <r>
    <x v="9"/>
    <n v="4"/>
    <x v="0"/>
    <n v="1"/>
    <n v="1"/>
  </r>
  <r>
    <x v="10"/>
    <n v="1"/>
    <x v="0"/>
    <n v="1"/>
    <n v="1"/>
  </r>
  <r>
    <x v="8"/>
    <n v="16"/>
    <x v="1"/>
    <n v="4"/>
    <n v="1"/>
  </r>
  <r>
    <x v="11"/>
    <n v="7"/>
    <x v="2"/>
    <n v="2"/>
    <n v="1"/>
  </r>
  <r>
    <x v="10"/>
    <n v="1"/>
    <x v="0"/>
    <n v="1"/>
    <n v="1"/>
  </r>
  <r>
    <x v="7"/>
    <n v="18"/>
    <x v="1"/>
    <n v="4"/>
    <n v="1"/>
  </r>
  <r>
    <x v="9"/>
    <n v="4"/>
    <x v="0"/>
    <n v="1"/>
    <n v="1"/>
  </r>
  <r>
    <x v="12"/>
    <n v="12"/>
    <x v="4"/>
    <n v="3"/>
    <n v="1"/>
  </r>
  <r>
    <x v="13"/>
    <n v="11"/>
    <x v="4"/>
    <n v="3"/>
    <n v="1"/>
  </r>
  <r>
    <x v="14"/>
    <n v="8"/>
    <x v="2"/>
    <n v="2"/>
    <n v="1"/>
  </r>
  <r>
    <x v="12"/>
    <n v="12"/>
    <x v="4"/>
    <n v="3"/>
    <n v="1"/>
  </r>
  <r>
    <x v="12"/>
    <n v="12"/>
    <x v="4"/>
    <n v="3"/>
    <n v="1"/>
  </r>
  <r>
    <x v="3"/>
    <n v="10"/>
    <x v="2"/>
    <n v="2"/>
    <n v="1"/>
  </r>
  <r>
    <x v="15"/>
    <n v="13"/>
    <x v="1"/>
    <n v="4"/>
    <n v="1"/>
  </r>
  <r>
    <x v="9"/>
    <n v="4"/>
    <x v="0"/>
    <n v="1"/>
    <n v="1"/>
  </r>
  <r>
    <x v="5"/>
    <n v="3"/>
    <x v="0"/>
    <n v="1"/>
    <n v="1"/>
  </r>
  <r>
    <x v="1"/>
    <n v="14"/>
    <x v="1"/>
    <n v="4"/>
    <n v="1"/>
  </r>
  <r>
    <x v="2"/>
    <n v="15"/>
    <x v="1"/>
    <n v="4"/>
    <n v="1"/>
  </r>
  <r>
    <x v="14"/>
    <n v="8"/>
    <x v="2"/>
    <n v="2"/>
    <n v="1"/>
  </r>
  <r>
    <x v="13"/>
    <n v="11"/>
    <x v="4"/>
    <n v="3"/>
    <n v="1"/>
  </r>
  <r>
    <x v="16"/>
    <n v="6"/>
    <x v="2"/>
    <n v="2"/>
    <n v="1"/>
  </r>
  <r>
    <x v="14"/>
    <n v="8"/>
    <x v="2"/>
    <n v="2"/>
    <n v="1"/>
  </r>
  <r>
    <x v="17"/>
    <n v="20"/>
    <x v="3"/>
    <n v="5"/>
    <n v="1"/>
  </r>
  <r>
    <x v="7"/>
    <n v="18"/>
    <x v="1"/>
    <n v="4"/>
    <n v="1"/>
  </r>
  <r>
    <x v="1"/>
    <n v="14"/>
    <x v="1"/>
    <n v="4"/>
    <n v="1"/>
  </r>
  <r>
    <x v="5"/>
    <n v="3"/>
    <x v="0"/>
    <n v="1"/>
    <n v="1"/>
  </r>
  <r>
    <x v="9"/>
    <n v="4"/>
    <x v="0"/>
    <n v="1"/>
    <n v="1"/>
  </r>
  <r>
    <x v="2"/>
    <n v="15"/>
    <x v="1"/>
    <n v="4"/>
    <n v="1"/>
  </r>
  <r>
    <x v="4"/>
    <n v="2"/>
    <x v="0"/>
    <n v="1"/>
    <n v="1"/>
  </r>
  <r>
    <x v="8"/>
    <n v="16"/>
    <x v="1"/>
    <n v="4"/>
    <n v="1"/>
  </r>
  <r>
    <x v="9"/>
    <n v="4"/>
    <x v="0"/>
    <n v="1"/>
    <n v="1"/>
  </r>
  <r>
    <x v="8"/>
    <n v="16"/>
    <x v="1"/>
    <n v="4"/>
    <n v="1"/>
  </r>
  <r>
    <x v="2"/>
    <n v="15"/>
    <x v="1"/>
    <n v="4"/>
    <n v="1"/>
  </r>
  <r>
    <x v="3"/>
    <n v="10"/>
    <x v="2"/>
    <n v="2"/>
    <n v="1"/>
  </r>
  <r>
    <x v="7"/>
    <n v="18"/>
    <x v="1"/>
    <n v="4"/>
    <n v="1"/>
  </r>
  <r>
    <x v="8"/>
    <n v="16"/>
    <x v="1"/>
    <n v="4"/>
    <n v="1"/>
  </r>
  <r>
    <x v="11"/>
    <n v="7"/>
    <x v="2"/>
    <n v="2"/>
    <n v="1"/>
  </r>
  <r>
    <x v="18"/>
    <n v="9"/>
    <x v="2"/>
    <n v="2"/>
    <n v="1"/>
  </r>
  <r>
    <x v="0"/>
    <n v="5"/>
    <x v="0"/>
    <n v="1"/>
    <n v="1"/>
  </r>
  <r>
    <x v="3"/>
    <n v="10"/>
    <x v="2"/>
    <n v="2"/>
    <n v="1"/>
  </r>
  <r>
    <x v="15"/>
    <n v="13"/>
    <x v="1"/>
    <n v="4"/>
    <n v="1"/>
  </r>
  <r>
    <x v="14"/>
    <n v="8"/>
    <x v="2"/>
    <n v="2"/>
    <n v="1"/>
  </r>
  <r>
    <x v="5"/>
    <n v="3"/>
    <x v="0"/>
    <n v="1"/>
    <n v="1"/>
  </r>
  <r>
    <x v="9"/>
    <n v="4"/>
    <x v="0"/>
    <n v="1"/>
    <n v="1"/>
  </r>
  <r>
    <x v="9"/>
    <n v="4"/>
    <x v="0"/>
    <n v="1"/>
    <n v="1"/>
  </r>
  <r>
    <x v="4"/>
    <n v="2"/>
    <x v="0"/>
    <n v="1"/>
    <n v="1"/>
  </r>
  <r>
    <x v="10"/>
    <n v="1"/>
    <x v="0"/>
    <n v="1"/>
    <n v="1"/>
  </r>
  <r>
    <x v="7"/>
    <n v="18"/>
    <x v="1"/>
    <n v="4"/>
    <n v="1"/>
  </r>
  <r>
    <x v="4"/>
    <n v="2"/>
    <x v="0"/>
    <n v="1"/>
    <n v="1"/>
  </r>
  <r>
    <x v="9"/>
    <n v="4"/>
    <x v="0"/>
    <n v="1"/>
    <n v="1"/>
  </r>
  <r>
    <x v="12"/>
    <n v="12"/>
    <x v="4"/>
    <n v="3"/>
    <n v="1"/>
  </r>
  <r>
    <x v="19"/>
    <n v="17"/>
    <x v="1"/>
    <n v="4"/>
    <n v="1"/>
  </r>
  <r>
    <x v="8"/>
    <n v="16"/>
    <x v="1"/>
    <n v="4"/>
    <n v="1"/>
  </r>
  <r>
    <x v="1"/>
    <n v="14"/>
    <x v="1"/>
    <n v="4"/>
    <n v="1"/>
  </r>
  <r>
    <x v="14"/>
    <n v="8"/>
    <x v="2"/>
    <n v="2"/>
    <n v="1"/>
  </r>
  <r>
    <x v="6"/>
    <n v="19"/>
    <x v="3"/>
    <n v="5"/>
    <n v="1"/>
  </r>
  <r>
    <x v="3"/>
    <n v="10"/>
    <x v="2"/>
    <n v="2"/>
    <n v="1"/>
  </r>
  <r>
    <x v="18"/>
    <n v="9"/>
    <x v="2"/>
    <n v="2"/>
    <n v="1"/>
  </r>
  <r>
    <x v="11"/>
    <n v="7"/>
    <x v="2"/>
    <n v="2"/>
    <n v="1"/>
  </r>
  <r>
    <x v="17"/>
    <n v="20"/>
    <x v="3"/>
    <n v="5"/>
    <n v="1"/>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2">
  <r>
    <n v="5"/>
    <x v="0"/>
    <n v="1"/>
    <n v="1"/>
  </r>
  <r>
    <n v="14"/>
    <x v="1"/>
    <n v="4"/>
    <n v="1"/>
  </r>
  <r>
    <n v="14"/>
    <x v="1"/>
    <n v="4"/>
    <n v="1"/>
  </r>
  <r>
    <n v="15"/>
    <x v="1"/>
    <n v="4"/>
    <n v="1"/>
  </r>
  <r>
    <n v="10"/>
    <x v="2"/>
    <n v="2"/>
    <n v="1"/>
  </r>
  <r>
    <n v="2"/>
    <x v="0"/>
    <n v="1"/>
    <n v="1"/>
  </r>
  <r>
    <n v="3"/>
    <x v="0"/>
    <n v="1"/>
    <n v="1"/>
  </r>
  <r>
    <n v="5"/>
    <x v="0"/>
    <n v="1"/>
    <n v="1"/>
  </r>
  <r>
    <n v="19"/>
    <x v="3"/>
    <n v="5"/>
    <n v="1"/>
  </r>
  <r>
    <n v="18"/>
    <x v="1"/>
    <n v="4"/>
    <n v="1"/>
  </r>
  <r>
    <n v="3"/>
    <x v="0"/>
    <n v="1"/>
    <n v="1"/>
  </r>
  <r>
    <n v="19"/>
    <x v="3"/>
    <n v="5"/>
    <n v="1"/>
  </r>
  <r>
    <n v="16"/>
    <x v="1"/>
    <n v="4"/>
    <n v="1"/>
  </r>
  <r>
    <n v="18"/>
    <x v="1"/>
    <n v="4"/>
    <n v="1"/>
  </r>
  <r>
    <n v="16"/>
    <x v="1"/>
    <n v="4"/>
    <n v="1"/>
  </r>
  <r>
    <n v="3"/>
    <x v="0"/>
    <n v="1"/>
    <n v="1"/>
  </r>
  <r>
    <n v="4"/>
    <x v="0"/>
    <n v="1"/>
    <n v="1"/>
  </r>
  <r>
    <n v="2"/>
    <x v="0"/>
    <n v="1"/>
    <n v="1"/>
  </r>
  <r>
    <n v="4"/>
    <x v="0"/>
    <n v="1"/>
    <n v="1"/>
  </r>
  <r>
    <n v="1"/>
    <x v="0"/>
    <n v="1"/>
    <n v="1"/>
  </r>
  <r>
    <n v="16"/>
    <x v="1"/>
    <n v="4"/>
    <n v="1"/>
  </r>
  <r>
    <n v="7"/>
    <x v="2"/>
    <n v="2"/>
    <n v="1"/>
  </r>
  <r>
    <n v="1"/>
    <x v="0"/>
    <n v="1"/>
    <n v="1"/>
  </r>
  <r>
    <n v="18"/>
    <x v="1"/>
    <n v="4"/>
    <n v="1"/>
  </r>
  <r>
    <n v="4"/>
    <x v="0"/>
    <n v="1"/>
    <n v="1"/>
  </r>
  <r>
    <n v="12"/>
    <x v="4"/>
    <n v="3"/>
    <n v="1"/>
  </r>
  <r>
    <n v="11"/>
    <x v="4"/>
    <n v="3"/>
    <n v="1"/>
  </r>
  <r>
    <n v="8"/>
    <x v="2"/>
    <n v="2"/>
    <n v="1"/>
  </r>
  <r>
    <n v="12"/>
    <x v="4"/>
    <n v="3"/>
    <n v="1"/>
  </r>
  <r>
    <n v="12"/>
    <x v="4"/>
    <n v="3"/>
    <n v="1"/>
  </r>
  <r>
    <n v="10"/>
    <x v="2"/>
    <n v="2"/>
    <n v="1"/>
  </r>
  <r>
    <n v="13"/>
    <x v="1"/>
    <n v="4"/>
    <n v="1"/>
  </r>
  <r>
    <n v="4"/>
    <x v="0"/>
    <n v="1"/>
    <n v="1"/>
  </r>
  <r>
    <n v="3"/>
    <x v="0"/>
    <n v="1"/>
    <n v="1"/>
  </r>
  <r>
    <n v="14"/>
    <x v="1"/>
    <n v="4"/>
    <n v="1"/>
  </r>
  <r>
    <n v="15"/>
    <x v="1"/>
    <n v="4"/>
    <n v="1"/>
  </r>
  <r>
    <n v="8"/>
    <x v="2"/>
    <n v="2"/>
    <n v="1"/>
  </r>
  <r>
    <n v="11"/>
    <x v="4"/>
    <n v="3"/>
    <n v="1"/>
  </r>
  <r>
    <n v="6"/>
    <x v="2"/>
    <n v="2"/>
    <n v="1"/>
  </r>
  <r>
    <n v="8"/>
    <x v="2"/>
    <n v="2"/>
    <n v="1"/>
  </r>
  <r>
    <n v="20"/>
    <x v="3"/>
    <n v="5"/>
    <n v="1"/>
  </r>
  <r>
    <n v="18"/>
    <x v="1"/>
    <n v="4"/>
    <n v="1"/>
  </r>
  <r>
    <n v="14"/>
    <x v="1"/>
    <n v="4"/>
    <n v="1"/>
  </r>
  <r>
    <n v="3"/>
    <x v="0"/>
    <n v="1"/>
    <n v="1"/>
  </r>
  <r>
    <n v="4"/>
    <x v="0"/>
    <n v="1"/>
    <n v="1"/>
  </r>
  <r>
    <n v="15"/>
    <x v="1"/>
    <n v="4"/>
    <n v="1"/>
  </r>
  <r>
    <n v="2"/>
    <x v="0"/>
    <n v="1"/>
    <n v="1"/>
  </r>
  <r>
    <n v="16"/>
    <x v="1"/>
    <n v="4"/>
    <n v="1"/>
  </r>
  <r>
    <n v="4"/>
    <x v="0"/>
    <n v="1"/>
    <n v="1"/>
  </r>
  <r>
    <n v="16"/>
    <x v="1"/>
    <n v="4"/>
    <n v="1"/>
  </r>
  <r>
    <n v="15"/>
    <x v="1"/>
    <n v="4"/>
    <n v="1"/>
  </r>
  <r>
    <n v="10"/>
    <x v="2"/>
    <n v="2"/>
    <n v="1"/>
  </r>
  <r>
    <n v="18"/>
    <x v="1"/>
    <n v="4"/>
    <n v="1"/>
  </r>
  <r>
    <n v="16"/>
    <x v="1"/>
    <n v="4"/>
    <n v="1"/>
  </r>
  <r>
    <n v="7"/>
    <x v="2"/>
    <n v="2"/>
    <n v="1"/>
  </r>
  <r>
    <n v="9"/>
    <x v="2"/>
    <n v="2"/>
    <n v="1"/>
  </r>
  <r>
    <n v="5"/>
    <x v="0"/>
    <n v="1"/>
    <n v="1"/>
  </r>
  <r>
    <n v="10"/>
    <x v="2"/>
    <n v="2"/>
    <n v="1"/>
  </r>
  <r>
    <n v="13"/>
    <x v="1"/>
    <n v="4"/>
    <n v="1"/>
  </r>
  <r>
    <n v="8"/>
    <x v="2"/>
    <n v="2"/>
    <n v="1"/>
  </r>
  <r>
    <n v="3"/>
    <x v="0"/>
    <n v="1"/>
    <n v="1"/>
  </r>
  <r>
    <n v="4"/>
    <x v="0"/>
    <n v="1"/>
    <n v="1"/>
  </r>
  <r>
    <n v="4"/>
    <x v="0"/>
    <n v="1"/>
    <n v="1"/>
  </r>
  <r>
    <n v="2"/>
    <x v="0"/>
    <n v="1"/>
    <n v="1"/>
  </r>
  <r>
    <n v="1"/>
    <x v="0"/>
    <n v="1"/>
    <n v="1"/>
  </r>
  <r>
    <n v="18"/>
    <x v="1"/>
    <n v="4"/>
    <n v="1"/>
  </r>
  <r>
    <n v="2"/>
    <x v="0"/>
    <n v="1"/>
    <n v="1"/>
  </r>
  <r>
    <n v="4"/>
    <x v="0"/>
    <n v="1"/>
    <n v="1"/>
  </r>
  <r>
    <n v="12"/>
    <x v="4"/>
    <n v="3"/>
    <n v="1"/>
  </r>
  <r>
    <n v="17"/>
    <x v="1"/>
    <n v="4"/>
    <n v="1"/>
  </r>
  <r>
    <n v="16"/>
    <x v="1"/>
    <n v="4"/>
    <n v="1"/>
  </r>
  <r>
    <n v="14"/>
    <x v="1"/>
    <n v="4"/>
    <n v="1"/>
  </r>
  <r>
    <n v="8"/>
    <x v="2"/>
    <n v="2"/>
    <n v="1"/>
  </r>
  <r>
    <n v="19"/>
    <x v="3"/>
    <n v="5"/>
    <n v="1"/>
  </r>
  <r>
    <n v="10"/>
    <x v="2"/>
    <n v="2"/>
    <n v="1"/>
  </r>
  <r>
    <n v="9"/>
    <x v="2"/>
    <n v="2"/>
    <n v="1"/>
  </r>
  <r>
    <n v="7"/>
    <x v="2"/>
    <n v="2"/>
    <n v="1"/>
  </r>
  <r>
    <n v="20"/>
    <x v="3"/>
    <n v="5"/>
    <n v="1"/>
  </r>
  <r>
    <n v="14"/>
    <x v="1"/>
    <n v="4"/>
    <n v="1"/>
  </r>
  <r>
    <n v="15"/>
    <x v="1"/>
    <n v="4"/>
    <n v="1"/>
  </r>
  <r>
    <n v="7"/>
    <x v="2"/>
    <n v="2"/>
    <n v="1"/>
  </r>
  <r>
    <n v="15"/>
    <x v="1"/>
    <n v="4"/>
    <n v="1"/>
  </r>
  <r>
    <n v="15"/>
    <x v="1"/>
    <n v="4"/>
    <n v="1"/>
  </r>
  <r>
    <n v="2"/>
    <x v="0"/>
    <n v="1"/>
    <n v="1"/>
  </r>
  <r>
    <n v="14"/>
    <x v="1"/>
    <n v="4"/>
    <n v="1"/>
  </r>
  <r>
    <n v="2"/>
    <x v="0"/>
    <n v="1"/>
    <n v="1"/>
  </r>
  <r>
    <n v="2"/>
    <x v="0"/>
    <n v="1"/>
    <n v="1"/>
  </r>
  <r>
    <n v="14"/>
    <x v="1"/>
    <n v="4"/>
    <n v="1"/>
  </r>
  <r>
    <n v="3"/>
    <x v="0"/>
    <n v="1"/>
    <n v="1"/>
  </r>
  <r>
    <n v="16"/>
    <x v="1"/>
    <n v="4"/>
    <n v="1"/>
  </r>
  <r>
    <n v="18"/>
    <x v="1"/>
    <n v="4"/>
    <n v="1"/>
  </r>
  <r>
    <n v="4"/>
    <x v="0"/>
    <n v="1"/>
    <n v="1"/>
  </r>
  <r>
    <n v="19"/>
    <x v="3"/>
    <n v="5"/>
    <n v="1"/>
  </r>
  <r>
    <n v="13"/>
    <x v="1"/>
    <n v="4"/>
    <n v="1"/>
  </r>
  <r>
    <n v="4"/>
    <x v="0"/>
    <n v="1"/>
    <n v="1"/>
  </r>
  <r>
    <n v="14"/>
    <x v="1"/>
    <n v="4"/>
    <n v="1"/>
  </r>
  <r>
    <n v="20"/>
    <x v="3"/>
    <n v="5"/>
    <n v="1"/>
  </r>
  <r>
    <n v="2"/>
    <x v="0"/>
    <n v="1"/>
    <n v="1"/>
  </r>
  <r>
    <n v="14"/>
    <x v="1"/>
    <n v="4"/>
    <n v="1"/>
  </r>
  <r>
    <n v="4"/>
    <x v="0"/>
    <n v="1"/>
    <n v="1"/>
  </r>
  <r>
    <n v="2"/>
    <x v="0"/>
    <n v="1"/>
    <n v="1"/>
  </r>
  <r>
    <n v="4"/>
    <x v="0"/>
    <n v="1"/>
    <n v="1"/>
  </r>
  <r>
    <n v="15"/>
    <x v="1"/>
    <n v="4"/>
    <n v="1"/>
  </r>
  <r>
    <n v="13"/>
    <x v="1"/>
    <n v="4"/>
    <n v="1"/>
  </r>
  <r>
    <n v="17"/>
    <x v="1"/>
    <n v="4"/>
    <n v="1"/>
  </r>
  <r>
    <n v="14"/>
    <x v="1"/>
    <n v="4"/>
    <n v="1"/>
  </r>
  <r>
    <n v="3"/>
    <x v="0"/>
    <n v="1"/>
    <n v="1"/>
  </r>
  <r>
    <n v="5"/>
    <x v="0"/>
    <n v="1"/>
    <n v="1"/>
  </r>
  <r>
    <n v="4"/>
    <x v="0"/>
    <n v="1"/>
    <n v="1"/>
  </r>
  <r>
    <n v="16"/>
    <x v="1"/>
    <n v="4"/>
    <n v="1"/>
  </r>
  <r>
    <n v="4"/>
    <x v="0"/>
    <n v="1"/>
    <n v="1"/>
  </r>
  <r>
    <n v="2"/>
    <x v="0"/>
    <n v="1"/>
    <n v="1"/>
  </r>
  <r>
    <n v="3"/>
    <x v="0"/>
    <n v="1"/>
    <n v="1"/>
  </r>
  <r>
    <n v="16"/>
    <x v="1"/>
    <n v="4"/>
    <n v="1"/>
  </r>
  <r>
    <n v="2"/>
    <x v="0"/>
    <n v="1"/>
    <n v="1"/>
  </r>
  <r>
    <n v="2"/>
    <x v="0"/>
    <n v="1"/>
    <n v="1"/>
  </r>
  <r>
    <n v="2"/>
    <x v="0"/>
    <n v="1"/>
    <n v="1"/>
  </r>
  <r>
    <n v="16"/>
    <x v="1"/>
    <n v="4"/>
    <n v="1"/>
  </r>
  <r>
    <n v="16"/>
    <x v="1"/>
    <n v="4"/>
    <n v="1"/>
  </r>
  <r>
    <n v="14"/>
    <x v="1"/>
    <n v="4"/>
    <n v="1"/>
  </r>
  <r>
    <n v="16"/>
    <x v="1"/>
    <n v="4"/>
    <n v="1"/>
  </r>
  <r>
    <n v="4"/>
    <x v="0"/>
    <n v="1"/>
    <n v="1"/>
  </r>
  <r>
    <n v="17"/>
    <x v="1"/>
    <n v="4"/>
    <n v="1"/>
  </r>
  <r>
    <n v="18"/>
    <x v="1"/>
    <n v="4"/>
    <n v="1"/>
  </r>
  <r>
    <n v="16"/>
    <x v="1"/>
    <n v="4"/>
    <n v="1"/>
  </r>
  <r>
    <n v="3"/>
    <x v="0"/>
    <n v="1"/>
    <n v="1"/>
  </r>
  <r>
    <n v="2"/>
    <x v="0"/>
    <n v="1"/>
    <n v="1"/>
  </r>
  <r>
    <n v="2"/>
    <x v="0"/>
    <n v="1"/>
    <n v="1"/>
  </r>
  <r>
    <n v="16"/>
    <x v="1"/>
    <n v="4"/>
    <n v="1"/>
  </r>
  <r>
    <n v="14"/>
    <x v="1"/>
    <n v="4"/>
    <n v="1"/>
  </r>
  <r>
    <n v="4"/>
    <x v="0"/>
    <n v="1"/>
    <n v="1"/>
  </r>
  <r>
    <n v="14"/>
    <x v="1"/>
    <n v="4"/>
    <n v="1"/>
  </r>
  <r>
    <n v="16"/>
    <x v="1"/>
    <n v="4"/>
    <n v="1"/>
  </r>
  <r>
    <n v="19"/>
    <x v="3"/>
    <n v="5"/>
    <n v="1"/>
  </r>
  <r>
    <n v="10"/>
    <x v="2"/>
    <n v="2"/>
    <n v="1"/>
  </r>
  <r>
    <n v="7"/>
    <x v="2"/>
    <n v="2"/>
    <n v="1"/>
  </r>
  <r>
    <n v="14"/>
    <x v="1"/>
    <n v="4"/>
    <n v="1"/>
  </r>
  <r>
    <n v="19"/>
    <x v="3"/>
    <n v="5"/>
    <n v="1"/>
  </r>
  <r>
    <n v="18"/>
    <x v="1"/>
    <n v="4"/>
    <n v="1"/>
  </r>
  <r>
    <n v="19"/>
    <x v="3"/>
    <n v="5"/>
    <n v="1"/>
  </r>
  <r>
    <n v="14"/>
    <x v="1"/>
    <n v="4"/>
    <n v="1"/>
  </r>
  <r>
    <n v="3"/>
    <x v="0"/>
    <n v="1"/>
    <n v="1"/>
  </r>
  <r>
    <n v="6"/>
    <x v="2"/>
    <n v="2"/>
    <n v="1"/>
  </r>
  <r>
    <n v="9"/>
    <x v="2"/>
    <n v="2"/>
    <n v="1"/>
  </r>
  <r>
    <n v="10"/>
    <x v="2"/>
    <n v="2"/>
    <n v="1"/>
  </r>
  <r>
    <n v="3"/>
    <x v="0"/>
    <n v="1"/>
    <n v="1"/>
  </r>
  <r>
    <n v="11"/>
    <x v="4"/>
    <n v="3"/>
    <n v="1"/>
  </r>
  <r>
    <n v="4"/>
    <x v="0"/>
    <n v="1"/>
    <n v="1"/>
  </r>
  <r>
    <n v="4"/>
    <x v="0"/>
    <n v="1"/>
    <n v="1"/>
  </r>
  <r>
    <n v="13"/>
    <x v="1"/>
    <n v="4"/>
    <n v="1"/>
  </r>
  <r>
    <n v="14"/>
    <x v="1"/>
    <n v="4"/>
    <n v="1"/>
  </r>
  <r>
    <n v="17"/>
    <x v="1"/>
    <n v="4"/>
    <n v="1"/>
  </r>
  <r>
    <n v="19"/>
    <x v="3"/>
    <n v="5"/>
    <n v="1"/>
  </r>
  <r>
    <n v="2"/>
    <x v="0"/>
    <n v="1"/>
    <n v="1"/>
  </r>
  <r>
    <n v="16"/>
    <x v="1"/>
    <n v="4"/>
    <n v="1"/>
  </r>
  <r>
    <n v="3"/>
    <x v="0"/>
    <n v="1"/>
    <n v="1"/>
  </r>
  <r>
    <n v="19"/>
    <x v="3"/>
    <n v="5"/>
    <n v="1"/>
  </r>
  <r>
    <n v="20"/>
    <x v="3"/>
    <n v="5"/>
    <n v="1"/>
  </r>
  <r>
    <n v="11"/>
    <x v="4"/>
    <n v="3"/>
    <n v="1"/>
  </r>
  <r>
    <n v="19"/>
    <x v="3"/>
    <n v="5"/>
    <n v="1"/>
  </r>
  <r>
    <n v="16"/>
    <x v="1"/>
    <n v="4"/>
    <n v="1"/>
  </r>
  <r>
    <n v="5"/>
    <x v="0"/>
    <n v="1"/>
    <n v="1"/>
  </r>
  <r>
    <n v="17"/>
    <x v="1"/>
    <n v="4"/>
    <n v="1"/>
  </r>
  <r>
    <n v="14"/>
    <x v="1"/>
    <n v="4"/>
    <n v="1"/>
  </r>
  <r>
    <n v="2"/>
    <x v="0"/>
    <n v="1"/>
    <n v="1"/>
  </r>
  <r>
    <n v="14"/>
    <x v="1"/>
    <n v="4"/>
    <n v="1"/>
  </r>
  <r>
    <n v="4"/>
    <x v="0"/>
    <n v="1"/>
    <n v="1"/>
  </r>
  <r>
    <n v="15"/>
    <x v="1"/>
    <n v="4"/>
    <n v="1"/>
  </r>
  <r>
    <n v="16"/>
    <x v="1"/>
    <n v="4"/>
    <n v="1"/>
  </r>
  <r>
    <n v="4"/>
    <x v="0"/>
    <n v="1"/>
    <n v="1"/>
  </r>
  <r>
    <n v="20"/>
    <x v="3"/>
    <n v="5"/>
    <n v="1"/>
  </r>
  <r>
    <n v="4"/>
    <x v="0"/>
    <n v="1"/>
    <n v="1"/>
  </r>
  <r>
    <n v="3"/>
    <x v="0"/>
    <n v="1"/>
    <n v="1"/>
  </r>
  <r>
    <n v="4"/>
    <x v="0"/>
    <n v="1"/>
    <n v="1"/>
  </r>
  <r>
    <n v="19"/>
    <x v="3"/>
    <n v="5"/>
    <n v="1"/>
  </r>
  <r>
    <n v="19"/>
    <x v="3"/>
    <n v="5"/>
    <n v="1"/>
  </r>
  <r>
    <n v="18"/>
    <x v="1"/>
    <n v="4"/>
    <n v="1"/>
  </r>
  <r>
    <n v="17"/>
    <x v="1"/>
    <n v="4"/>
    <n v="1"/>
  </r>
  <r>
    <n v="3"/>
    <x v="0"/>
    <n v="1"/>
    <n v="1"/>
  </r>
  <r>
    <n v="20"/>
    <x v="3"/>
    <n v="5"/>
    <n v="1"/>
  </r>
  <r>
    <n v="20"/>
    <x v="3"/>
    <n v="5"/>
    <n v="1"/>
  </r>
  <r>
    <n v="4"/>
    <x v="0"/>
    <n v="1"/>
    <n v="1"/>
  </r>
  <r>
    <n v="14"/>
    <x v="1"/>
    <n v="4"/>
    <n v="1"/>
  </r>
  <r>
    <n v="6"/>
    <x v="2"/>
    <n v="2"/>
    <n v="1"/>
  </r>
  <r>
    <n v="3"/>
    <x v="0"/>
    <n v="1"/>
    <n v="1"/>
  </r>
  <r>
    <n v="20"/>
    <x v="3"/>
    <n v="5"/>
    <n v="1"/>
  </r>
  <r>
    <n v="10"/>
    <x v="2"/>
    <n v="2"/>
    <n v="1"/>
  </r>
  <r>
    <n v="6"/>
    <x v="2"/>
    <n v="2"/>
    <n v="1"/>
  </r>
  <r>
    <n v="16"/>
    <x v="1"/>
    <n v="4"/>
    <n v="1"/>
  </r>
  <r>
    <n v="14"/>
    <x v="1"/>
    <n v="4"/>
    <n v="1"/>
  </r>
  <r>
    <n v="14"/>
    <x v="1"/>
    <n v="4"/>
    <n v="1"/>
  </r>
  <r>
    <n v="2"/>
    <x v="0"/>
    <n v="1"/>
    <n v="1"/>
  </r>
  <r>
    <n v="16"/>
    <x v="1"/>
    <n v="4"/>
    <n v="1"/>
  </r>
  <r>
    <n v="10"/>
    <x v="2"/>
    <n v="2"/>
    <n v="1"/>
  </r>
  <r>
    <n v="6"/>
    <x v="2"/>
    <n v="2"/>
    <n v="1"/>
  </r>
  <r>
    <n v="18"/>
    <x v="1"/>
    <n v="4"/>
    <n v="1"/>
  </r>
  <r>
    <n v="9"/>
    <x v="2"/>
    <n v="2"/>
    <n v="1"/>
  </r>
  <r>
    <n v="6"/>
    <x v="2"/>
    <n v="2"/>
    <n v="1"/>
  </r>
  <r>
    <n v="6"/>
    <x v="2"/>
    <n v="2"/>
    <n v="1"/>
  </r>
  <r>
    <n v="14"/>
    <x v="1"/>
    <n v="4"/>
    <n v="1"/>
  </r>
  <r>
    <n v="14"/>
    <x v="1"/>
    <n v="4"/>
    <n v="1"/>
  </r>
  <r>
    <n v="2"/>
    <x v="0"/>
    <n v="1"/>
    <n v="1"/>
  </r>
  <r>
    <n v="15"/>
    <x v="1"/>
    <n v="4"/>
    <n v="1"/>
  </r>
  <r>
    <n v="16"/>
    <x v="1"/>
    <n v="4"/>
    <n v="1"/>
  </r>
  <r>
    <n v="17"/>
    <x v="1"/>
    <n v="4"/>
    <n v="1"/>
  </r>
  <r>
    <n v="2"/>
    <x v="0"/>
    <n v="1"/>
    <n v="1"/>
  </r>
  <r>
    <n v="20"/>
    <x v="3"/>
    <n v="5"/>
    <n v="1"/>
  </r>
  <r>
    <n v="17"/>
    <x v="1"/>
    <n v="4"/>
    <n v="1"/>
  </r>
  <r>
    <n v="17"/>
    <x v="1"/>
    <n v="4"/>
    <n v="1"/>
  </r>
  <r>
    <n v="20"/>
    <x v="3"/>
    <n v="5"/>
    <n v="1"/>
  </r>
  <r>
    <n v="16"/>
    <x v="1"/>
    <n v="4"/>
    <n v="1"/>
  </r>
  <r>
    <n v="19"/>
    <x v="3"/>
    <n v="5"/>
    <n v="1"/>
  </r>
  <r>
    <n v="4"/>
    <x v="0"/>
    <n v="1"/>
    <n v="1"/>
  </r>
  <r>
    <n v="4"/>
    <x v="0"/>
    <n v="1"/>
    <n v="1"/>
  </r>
  <r>
    <n v="1"/>
    <x v="0"/>
    <n v="1"/>
    <n v="1"/>
  </r>
  <r>
    <n v="14"/>
    <x v="1"/>
    <n v="4"/>
    <n v="1"/>
  </r>
  <r>
    <n v="2"/>
    <x v="0"/>
    <n v="1"/>
    <n v="1"/>
  </r>
  <r>
    <n v="18"/>
    <x v="1"/>
    <n v="4"/>
    <n v="1"/>
  </r>
  <r>
    <n v="18"/>
    <x v="1"/>
    <n v="4"/>
    <n v="1"/>
  </r>
  <r>
    <n v="16"/>
    <x v="1"/>
    <n v="4"/>
    <n v="1"/>
  </r>
  <r>
    <n v="16"/>
    <x v="1"/>
    <n v="4"/>
    <n v="1"/>
  </r>
  <r>
    <n v="12"/>
    <x v="4"/>
    <n v="3"/>
    <n v="1"/>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2">
  <r>
    <m/>
    <n v="1"/>
    <m/>
    <s v="Far behind in drainage infrastructure"/>
    <x v="0"/>
    <n v="5"/>
    <x v="0"/>
    <n v="1"/>
    <n v="1"/>
  </r>
  <r>
    <m/>
    <n v="1"/>
    <m/>
    <s v="It has been neglected"/>
    <x v="1"/>
    <n v="14"/>
    <x v="1"/>
    <n v="4"/>
    <n v="1"/>
  </r>
  <r>
    <m/>
    <n v="1"/>
    <m/>
    <s v="Stormwater has really only come to the forefront in the last thirty years or so"/>
    <x v="1"/>
    <n v="14"/>
    <x v="1"/>
    <n v="4"/>
    <n v="1"/>
  </r>
  <r>
    <m/>
    <n v="1"/>
    <m/>
    <s v="It just wasn’t up to standard, and now we’re paying the price"/>
    <x v="2"/>
    <n v="15"/>
    <x v="1"/>
    <n v="4"/>
    <n v="1"/>
  </r>
  <r>
    <m/>
    <n v="1"/>
    <m/>
    <s v="Weather patterns changing"/>
    <x v="3"/>
    <n v="10"/>
    <x v="2"/>
    <n v="2"/>
    <n v="1"/>
  </r>
  <r>
    <m/>
    <n v="1"/>
    <m/>
    <s v="A big part of it is funding, trying to find the money to do it"/>
    <x v="4"/>
    <n v="2"/>
    <x v="0"/>
    <n v="1"/>
    <n v="1"/>
  </r>
  <r>
    <m/>
    <n v="1"/>
    <m/>
    <s v="Drainage infrastructure is whatever contractors have "/>
    <x v="5"/>
    <n v="3"/>
    <x v="0"/>
    <n v="1"/>
    <n v="1"/>
  </r>
  <r>
    <m/>
    <n v="1"/>
    <m/>
    <s v="I’ve seen paper pipes, way out in the sticks"/>
    <x v="0"/>
    <n v="5"/>
    <x v="0"/>
    <n v="1"/>
    <n v="1"/>
  </r>
  <r>
    <m/>
    <n v="1"/>
    <m/>
    <s v="We do a lot of assessment services, so we’ll go out, inventory it, look at it, collect data"/>
    <x v="6"/>
    <n v="19"/>
    <x v="3"/>
    <n v="5"/>
    <n v="1"/>
  </r>
  <r>
    <m/>
    <n v="1"/>
    <m/>
    <s v="We work with companies that have equipment to put cameras in the pipe"/>
    <x v="7"/>
    <n v="18"/>
    <x v="1"/>
    <n v="4"/>
    <n v="1"/>
  </r>
  <r>
    <m/>
    <n v="1"/>
    <m/>
    <s v="With the naked eye above ground, you don’t really know what’s going on"/>
    <x v="5"/>
    <n v="3"/>
    <x v="0"/>
    <n v="1"/>
    <n v="1"/>
  </r>
  <r>
    <m/>
    <n v="1"/>
    <m/>
    <s v="We have equipment that uses ArcGIS Trimble and puts it into a Geodatabase"/>
    <x v="6"/>
    <n v="19"/>
    <x v="3"/>
    <n v="5"/>
    <n v="1"/>
  </r>
  <r>
    <m/>
    <n v="1"/>
    <m/>
    <s v="All that is used to understand, alright, we got issues over here"/>
    <x v="8"/>
    <n v="16"/>
    <x v="1"/>
    <n v="4"/>
    <n v="1"/>
  </r>
  <r>
    <m/>
    <n v="1"/>
    <m/>
    <s v="We’ll advise towns and communities of lines that are very susceptible to silt, dirt, clogging"/>
    <x v="7"/>
    <n v="18"/>
    <x v="1"/>
    <n v="4"/>
    <n v="1"/>
  </r>
  <r>
    <m/>
    <n v="1"/>
    <m/>
    <s v="Chart options and help the community understand and share issues"/>
    <x v="8"/>
    <n v="16"/>
    <x v="1"/>
    <n v="4"/>
    <n v="1"/>
  </r>
  <r>
    <m/>
    <n v="1"/>
    <m/>
    <s v="Chart options and help the community understand and share issues"/>
    <x v="5"/>
    <n v="3"/>
    <x v="0"/>
    <n v="1"/>
    <n v="1"/>
  </r>
  <r>
    <m/>
    <n v="1"/>
    <m/>
    <s v="We feel pretty good, data is collected by municipality"/>
    <x v="9"/>
    <n v="4"/>
    <x v="0"/>
    <n v="1"/>
    <n v="1"/>
  </r>
  <r>
    <m/>
    <n v="1"/>
    <m/>
    <s v="Cost, the other part of data collection is access. "/>
    <x v="4"/>
    <n v="2"/>
    <x v="0"/>
    <n v="1"/>
    <n v="1"/>
  </r>
  <r>
    <m/>
    <n v="1"/>
    <m/>
    <s v="Cost, the other part of data collection is access. "/>
    <x v="9"/>
    <n v="4"/>
    <x v="0"/>
    <n v="1"/>
    <n v="1"/>
  </r>
  <r>
    <m/>
    <n v="1"/>
    <m/>
    <s v="It’s a lot to go out and survey every single pipe"/>
    <x v="10"/>
    <n v="1"/>
    <x v="0"/>
    <n v="1"/>
    <n v="1"/>
  </r>
  <r>
    <m/>
    <n v="1"/>
    <m/>
    <s v="We say, “There’s always a storm with your name on it. All bets are off”"/>
    <x v="8"/>
    <n v="16"/>
    <x v="1"/>
    <n v="4"/>
    <n v="1"/>
  </r>
  <r>
    <m/>
    <n v="1"/>
    <m/>
    <s v="Increasing frequency and severity of storms"/>
    <x v="11"/>
    <n v="7"/>
    <x v="2"/>
    <n v="2"/>
    <n v="1"/>
  </r>
  <r>
    <m/>
    <n v="1"/>
    <m/>
    <s v="In-house versus contracting out for capital projects"/>
    <x v="10"/>
    <n v="1"/>
    <x v="0"/>
    <n v="1"/>
    <n v="1"/>
  </r>
  <r>
    <m/>
    <n v="1"/>
    <m/>
    <s v="In-house versus contracting out for capital projects"/>
    <x v="7"/>
    <n v="18"/>
    <x v="1"/>
    <n v="4"/>
    <n v="1"/>
  </r>
  <r>
    <m/>
    <n v="1"/>
    <m/>
    <s v="Need knowledge of when pipes will fail and their true lifespans"/>
    <x v="9"/>
    <n v="4"/>
    <x v="0"/>
    <n v="1"/>
    <n v="1"/>
  </r>
  <r>
    <m/>
    <n v="1"/>
    <m/>
    <s v="Natural as much as we can. If you can take a pipe out and put a channel, we’ll do that."/>
    <x v="12"/>
    <n v="12"/>
    <x v="4"/>
    <n v="3"/>
    <n v="1"/>
  </r>
  <r>
    <m/>
    <n v="1"/>
    <m/>
    <s v="People love land and want as much as they can get"/>
    <x v="13"/>
    <n v="11"/>
    <x v="4"/>
    <n v="3"/>
    <n v="1"/>
  </r>
  <r>
    <n v="1"/>
    <m/>
    <m/>
    <s v="Data source for stormwater planning is impervious square footage"/>
    <x v="14"/>
    <n v="8"/>
    <x v="2"/>
    <n v="2"/>
    <n v="1"/>
  </r>
  <r>
    <n v="1"/>
    <m/>
    <m/>
    <s v="Data source for planning is regional plans"/>
    <x v="12"/>
    <n v="12"/>
    <x v="4"/>
    <n v="3"/>
    <n v="1"/>
  </r>
  <r>
    <n v="1"/>
    <m/>
    <m/>
    <s v="Changing geography, water is going away"/>
    <x v="12"/>
    <n v="12"/>
    <x v="4"/>
    <n v="3"/>
    <n v="1"/>
  </r>
  <r>
    <n v="1"/>
    <m/>
    <m/>
    <s v="Changing geography, water is going away"/>
    <x v="3"/>
    <n v="10"/>
    <x v="2"/>
    <n v="2"/>
    <n v="1"/>
  </r>
  <r>
    <n v="1"/>
    <m/>
    <m/>
    <s v="Main barrier is getting public understandig"/>
    <x v="15"/>
    <n v="13"/>
    <x v="1"/>
    <n v="4"/>
    <n v="1"/>
  </r>
  <r>
    <n v="1"/>
    <m/>
    <m/>
    <s v="We use data-driven decision-making tools…"/>
    <x v="9"/>
    <n v="4"/>
    <x v="0"/>
    <n v="1"/>
    <n v="1"/>
  </r>
  <r>
    <n v="1"/>
    <m/>
    <m/>
    <s v="...GPS locating, elevation, lidar"/>
    <x v="5"/>
    <n v="3"/>
    <x v="0"/>
    <n v="1"/>
    <n v="1"/>
  </r>
  <r>
    <n v="1"/>
    <m/>
    <m/>
    <s v="Would like to know people’s tolerances for dealing with stormwater"/>
    <x v="1"/>
    <n v="14"/>
    <x v="1"/>
    <n v="4"/>
    <n v="1"/>
  </r>
  <r>
    <n v="1"/>
    <m/>
    <m/>
    <s v="Most people don’t care until it affects them"/>
    <x v="2"/>
    <n v="15"/>
    <x v="1"/>
    <n v="4"/>
    <n v="1"/>
  </r>
  <r>
    <n v="1"/>
    <m/>
    <m/>
    <s v="Working with new developments, erosion control, sedimentation"/>
    <x v="14"/>
    <n v="8"/>
    <x v="2"/>
    <n v="2"/>
    <n v="1"/>
  </r>
  <r>
    <n v="1"/>
    <m/>
    <m/>
    <s v="Working with new developments, erosion control, sedimentation"/>
    <x v="13"/>
    <n v="11"/>
    <x v="4"/>
    <n v="3"/>
    <n v="1"/>
  </r>
  <r>
    <n v="1"/>
    <m/>
    <m/>
    <s v="Statewide retention ponds, meat and produce production runoff"/>
    <x v="16"/>
    <n v="6"/>
    <x v="2"/>
    <n v="2"/>
    <n v="1"/>
  </r>
  <r>
    <n v="1"/>
    <m/>
    <m/>
    <s v="Statewide retention ponds, meat and produce production runoff"/>
    <x v="14"/>
    <n v="8"/>
    <x v="2"/>
    <n v="2"/>
    <n v="1"/>
  </r>
  <r>
    <n v="1"/>
    <m/>
    <m/>
    <s v="Statewide retention ponds, meat and produce production runoff"/>
    <x v="17"/>
    <n v="20"/>
    <x v="3"/>
    <n v="5"/>
    <n v="1"/>
  </r>
  <r>
    <n v="1"/>
    <m/>
    <m/>
    <s v="He helped establish the Stormwater Reserve Fund"/>
    <x v="7"/>
    <n v="18"/>
    <x v="1"/>
    <n v="4"/>
    <n v="1"/>
  </r>
  <r>
    <n v="1"/>
    <m/>
    <m/>
    <s v="High vulnerability, a lot has to do with prioritization"/>
    <x v="1"/>
    <n v="14"/>
    <x v="1"/>
    <n v="4"/>
    <n v="1"/>
  </r>
  <r>
    <n v="1"/>
    <m/>
    <m/>
    <s v="Data completeness, people know enough "/>
    <x v="5"/>
    <n v="3"/>
    <x v="0"/>
    <n v="1"/>
    <n v="1"/>
  </r>
  <r>
    <n v="1"/>
    <m/>
    <m/>
    <s v="Small places are more dependent on field work"/>
    <x v="9"/>
    <n v="4"/>
    <x v="0"/>
    <n v="1"/>
    <n v="1"/>
  </r>
  <r>
    <n v="1"/>
    <m/>
    <m/>
    <s v="Need to know where pipes are to figure out sewer infiltration"/>
    <x v="2"/>
    <n v="15"/>
    <x v="1"/>
    <n v="4"/>
    <n v="1"/>
  </r>
  <r>
    <n v="1"/>
    <m/>
    <m/>
    <s v="Looking at AIA, an asset inventory assessment grant"/>
    <x v="4"/>
    <n v="2"/>
    <x v="0"/>
    <n v="1"/>
    <n v="1"/>
  </r>
  <r>
    <n v="1"/>
    <m/>
    <m/>
    <s v="Maps allow you to identify a problem and say this is where it is"/>
    <x v="8"/>
    <n v="16"/>
    <x v="1"/>
    <n v="4"/>
    <n v="1"/>
  </r>
  <r>
    <n v="1"/>
    <m/>
    <m/>
    <s v="Engineering/public works data shows where stormwater is going"/>
    <x v="9"/>
    <n v="4"/>
    <x v="0"/>
    <n v="1"/>
    <n v="1"/>
  </r>
  <r>
    <n v="1"/>
    <m/>
    <m/>
    <s v="Need to know what things looked like prior to project and what it will look like after"/>
    <x v="8"/>
    <n v="16"/>
    <x v="1"/>
    <n v="4"/>
    <n v="1"/>
  </r>
  <r>
    <n v="1"/>
    <m/>
    <m/>
    <s v="Reactionary systems make these decisions difficult"/>
    <x v="2"/>
    <n v="15"/>
    <x v="1"/>
    <n v="4"/>
    <n v="1"/>
  </r>
  <r>
    <m/>
    <n v="1"/>
    <m/>
    <s v="Vulnerable to sea level rise"/>
    <x v="3"/>
    <n v="10"/>
    <x v="2"/>
    <n v="2"/>
    <n v="1"/>
  </r>
  <r>
    <m/>
    <n v="1"/>
    <m/>
    <s v="Applications for the general public to drop pins on SW issues"/>
    <x v="7"/>
    <n v="18"/>
    <x v="1"/>
    <n v="4"/>
    <n v="1"/>
  </r>
  <r>
    <m/>
    <n v="1"/>
    <m/>
    <s v="Develop CIP with those points for the jurisdictions"/>
    <x v="8"/>
    <n v="16"/>
    <x v="1"/>
    <n v="4"/>
    <n v="1"/>
  </r>
  <r>
    <m/>
    <n v="1"/>
    <m/>
    <s v="Increased strength and frequency of storm events"/>
    <x v="11"/>
    <n v="7"/>
    <x v="2"/>
    <n v="2"/>
    <n v="1"/>
  </r>
  <r>
    <m/>
    <n v="1"/>
    <m/>
    <s v="Increased strength and frequency of storm events"/>
    <x v="18"/>
    <n v="9"/>
    <x v="2"/>
    <n v="2"/>
    <n v="1"/>
  </r>
  <r>
    <m/>
    <n v="1"/>
    <m/>
    <s v="Typically low-income, minority, or indigenous neighborhoods disproportionately burdened by pollution, industrial hazards, and climate change, with limited access to environmental benefits"/>
    <x v="0"/>
    <n v="5"/>
    <x v="0"/>
    <n v="1"/>
    <n v="1"/>
  </r>
  <r>
    <m/>
    <n v="1"/>
    <m/>
    <s v="Typically low-income, minority, or indigenous neighborhoods disproportionately burdened by pollution, industrial hazards, and climate change, with limited access to environmental benefits"/>
    <x v="3"/>
    <n v="10"/>
    <x v="2"/>
    <n v="2"/>
    <n v="1"/>
  </r>
  <r>
    <m/>
    <n v="1"/>
    <m/>
    <s v="Environmental Justice (EJ) Communities"/>
    <x v="15"/>
    <n v="13"/>
    <x v="1"/>
    <n v="4"/>
    <n v="1"/>
  </r>
  <r>
    <m/>
    <n v="1"/>
    <m/>
    <s v="Age of infrastructure, condition assessment, material, flood analysis studies, where impervious areas is not being treated"/>
    <x v="14"/>
    <n v="8"/>
    <x v="2"/>
    <n v="2"/>
    <n v="1"/>
  </r>
  <r>
    <m/>
    <n v="1"/>
    <m/>
    <s v="Age of infrastructure, condition assessment, material, flood analysis studies, where impervious areas is not being treated"/>
    <x v="5"/>
    <n v="3"/>
    <x v="0"/>
    <n v="1"/>
    <n v="1"/>
  </r>
  <r>
    <m/>
    <n v="1"/>
    <m/>
    <s v="Stormwater GIS inventory database at the city level"/>
    <x v="9"/>
    <n v="4"/>
    <x v="0"/>
    <n v="1"/>
    <n v="1"/>
  </r>
  <r>
    <m/>
    <n v="1"/>
    <m/>
    <s v="Databases of condition assessment for each inspection cycle, drainage area and watersheds, percent impervious, ground cover, land use, ownership and right of way, water bodies and streams, historical and projected rainfall"/>
    <x v="9"/>
    <n v="4"/>
    <x v="0"/>
    <n v="1"/>
    <n v="1"/>
  </r>
  <r>
    <m/>
    <n v="1"/>
    <m/>
    <s v="Lack of money, staff, support"/>
    <x v="4"/>
    <n v="2"/>
    <x v="0"/>
    <n v="1"/>
    <n v="1"/>
  </r>
  <r>
    <m/>
    <n v="1"/>
    <m/>
    <s v="Lack of money, staff, support"/>
    <x v="10"/>
    <n v="1"/>
    <x v="0"/>
    <n v="1"/>
    <n v="1"/>
  </r>
  <r>
    <m/>
    <n v="1"/>
    <m/>
    <s v="Lack of money, staff, support"/>
    <x v="7"/>
    <n v="18"/>
    <x v="1"/>
    <n v="4"/>
    <n v="1"/>
  </r>
  <r>
    <m/>
    <n v="1"/>
    <m/>
    <s v="Main barrier of funding, grants to support SW infrastructure"/>
    <x v="4"/>
    <n v="2"/>
    <x v="0"/>
    <n v="1"/>
    <n v="1"/>
  </r>
  <r>
    <m/>
    <n v="1"/>
    <m/>
    <s v="Need built date, usually coming from contract design sheets, not even as-built dates"/>
    <x v="9"/>
    <n v="4"/>
    <x v="0"/>
    <n v="1"/>
    <n v="1"/>
  </r>
  <r>
    <m/>
    <n v="1"/>
    <m/>
    <s v="Use zoning, land use, historic aerial imagery to see when land use changes"/>
    <x v="12"/>
    <n v="12"/>
    <x v="4"/>
    <n v="3"/>
    <n v="1"/>
  </r>
  <r>
    <m/>
    <n v="1"/>
    <m/>
    <s v="Need public input, the public knows where issues reside"/>
    <x v="19"/>
    <n v="17"/>
    <x v="1"/>
    <n v="4"/>
    <n v="1"/>
  </r>
  <r>
    <m/>
    <n v="1"/>
    <m/>
    <s v="Use a 2-month comment period with mapping to inform assessment "/>
    <x v="8"/>
    <n v="16"/>
    <x v="1"/>
    <n v="4"/>
    <n v="1"/>
  </r>
  <r>
    <m/>
    <n v="1"/>
    <m/>
    <s v="Sewer and water focus, not stormwater"/>
    <x v="1"/>
    <n v="14"/>
    <x v="1"/>
    <n v="4"/>
    <n v="1"/>
  </r>
  <r>
    <m/>
    <n v="1"/>
    <m/>
    <s v="Roadway and pavement analysis"/>
    <x v="14"/>
    <n v="8"/>
    <x v="2"/>
    <n v="2"/>
    <n v="1"/>
  </r>
  <r>
    <m/>
    <n v="1"/>
    <m/>
    <s v="Consider drones for better transportability"/>
    <x v="6"/>
    <n v="19"/>
    <x v="3"/>
    <n v="5"/>
    <n v="1"/>
  </r>
  <r>
    <m/>
    <n v="1"/>
    <m/>
    <s v="Climate change, sea level rise, and intense storm events"/>
    <x v="3"/>
    <n v="10"/>
    <x v="2"/>
    <n v="2"/>
    <n v="1"/>
  </r>
  <r>
    <m/>
    <n v="1"/>
    <m/>
    <s v="Climate change, sea level rise, and intense storm events"/>
    <x v="18"/>
    <n v="9"/>
    <x v="2"/>
    <n v="2"/>
    <n v="1"/>
  </r>
  <r>
    <m/>
    <n v="1"/>
    <m/>
    <s v="Climate change, sea level rise, and intense storm events"/>
    <x v="11"/>
    <n v="7"/>
    <x v="2"/>
    <n v="2"/>
    <n v="1"/>
  </r>
  <r>
    <m/>
    <n v="1"/>
    <m/>
    <s v="Stormwater infrastructure is not necessarily pipes, culverts, streams, or bridges. Everything is involved in managing stormwater"/>
    <x v="17"/>
    <n v="20"/>
    <x v="3"/>
    <n v="5"/>
    <n v="1"/>
  </r>
  <r>
    <m/>
    <m/>
    <n v="1"/>
    <s v="So factors that influence how to prioritize, obviously a known history of failures."/>
    <x v="1"/>
    <n v="14"/>
    <x v="1"/>
    <n v="4"/>
    <n v="1"/>
  </r>
  <r>
    <m/>
    <m/>
    <n v="1"/>
    <s v="You know you're going to fix what's broken"/>
    <x v="2"/>
    <n v="15"/>
    <x v="1"/>
    <n v="4"/>
    <n v="1"/>
  </r>
  <r>
    <m/>
    <m/>
    <n v="1"/>
    <s v="Frequency of flooding events, that's a huge factor"/>
    <x v="11"/>
    <n v="7"/>
    <x v="2"/>
    <n v="2"/>
    <n v="1"/>
  </r>
  <r>
    <m/>
    <m/>
    <n v="1"/>
    <s v="Unfortunately, you know, many communities in North Carolina have to be reactive"/>
    <x v="2"/>
    <n v="15"/>
    <x v="1"/>
    <n v="4"/>
    <n v="1"/>
  </r>
  <r>
    <m/>
    <m/>
    <n v="1"/>
    <s v="They address something when it tears over, when it breaks, or when a sinkhole opens up."/>
    <x v="2"/>
    <n v="15"/>
    <x v="1"/>
    <n v="4"/>
    <n v="1"/>
  </r>
  <r>
    <m/>
    <m/>
    <n v="1"/>
    <s v="It would be nice if folks were proactive and had funding to back that up, but that's not the case"/>
    <x v="4"/>
    <n v="2"/>
    <x v="0"/>
    <n v="1"/>
    <n v="1"/>
  </r>
  <r>
    <m/>
    <m/>
    <n v="1"/>
    <s v="Repairing damaged or failed infrastructure has to be a priority"/>
    <x v="1"/>
    <n v="14"/>
    <x v="1"/>
    <n v="4"/>
    <n v="1"/>
  </r>
  <r>
    <m/>
    <m/>
    <n v="1"/>
    <s v="Storm water ideally would be set up like your water and sewer funds as an enterprise fund where fees are assessed based on whatever factor is used, impervious area, whatever, but constant revenue generation that could create a capital improvements plan and systematically work through improvements. That would be ideal. That is not the case with a large number of communities in North Carolina. So those repairs come out of your standard budget."/>
    <x v="4"/>
    <n v="2"/>
    <x v="0"/>
    <n v="1"/>
    <n v="1"/>
  </r>
  <r>
    <m/>
    <m/>
    <n v="1"/>
    <s v="It is a portion of the general fund and other public works endeavors that's shared with public safety."/>
    <x v="4"/>
    <n v="2"/>
    <x v="0"/>
    <n v="1"/>
    <n v="1"/>
  </r>
  <r>
    <m/>
    <m/>
    <n v="1"/>
    <s v="So if something has to be cut, your funding for street repairs and stormwater infrastructure is going to be cut before police and fire"/>
    <x v="1"/>
    <n v="14"/>
    <x v="1"/>
    <n v="4"/>
    <n v="1"/>
  </r>
  <r>
    <m/>
    <m/>
    <n v="1"/>
    <s v="Hydraulic and hydrologic modeling is a huge tool that we're working with several clients now to do stormwater master plans or system-wide modeling."/>
    <x v="5"/>
    <n v="3"/>
    <x v="0"/>
    <n v="1"/>
    <n v="1"/>
  </r>
  <r>
    <m/>
    <m/>
    <n v="1"/>
    <s v="Hydraulic and hydrologic modeling is a huge tool that we're working with several clients now to do stormwater master plans or system-wide modeling."/>
    <x v="8"/>
    <n v="16"/>
    <x v="1"/>
    <n v="4"/>
    <n v="1"/>
  </r>
  <r>
    <m/>
    <m/>
    <n v="1"/>
    <s v="Hydraulic and hydrologic modeling is a huge tool that we're working with several clients now to do stormwater master plans or system-wide modeling."/>
    <x v="7"/>
    <n v="18"/>
    <x v="1"/>
    <n v="4"/>
    <n v="1"/>
  </r>
  <r>
    <m/>
    <m/>
    <n v="1"/>
    <s v="CAD, modeling software, general asset information and asset inventory programs where you go out and map your system"/>
    <x v="9"/>
    <n v="4"/>
    <x v="0"/>
    <n v="1"/>
    <n v="1"/>
  </r>
  <r>
    <m/>
    <m/>
    <n v="1"/>
    <s v="DEQ and their MPDS permitting has a requirement for that, but folks are still trying to get a complete and comprehensive system map"/>
    <x v="6"/>
    <n v="19"/>
    <x v="3"/>
    <n v="5"/>
    <n v="1"/>
  </r>
  <r>
    <m/>
    <m/>
    <n v="1"/>
    <s v="DEQ and their MPDS permitting has a requirement for that, but folks are still trying to get a complete and comprehensive system map"/>
    <x v="15"/>
    <n v="13"/>
    <x v="1"/>
    <n v="4"/>
    <n v="1"/>
  </r>
  <r>
    <m/>
    <m/>
    <n v="1"/>
    <s v="A lot of folks don't have their entire system mapped yet"/>
    <x v="9"/>
    <n v="4"/>
    <x v="0"/>
    <n v="1"/>
    <n v="1"/>
  </r>
  <r>
    <m/>
    <m/>
    <n v="1"/>
    <s v="Whenever that storm system leaves the right of way, it's in no man's land and a private property owner doesn't know it's there"/>
    <x v="1"/>
    <n v="14"/>
    <x v="1"/>
    <n v="4"/>
    <n v="1"/>
  </r>
  <r>
    <m/>
    <m/>
    <n v="1"/>
    <s v="City doesn't want to claim responsibility because again, they don't know what's there."/>
    <x v="17"/>
    <n v="20"/>
    <x v="3"/>
    <n v="5"/>
    <n v="1"/>
  </r>
  <r>
    <m/>
    <m/>
    <n v="1"/>
    <s v="Funding, funding, funding."/>
    <x v="4"/>
    <n v="2"/>
    <x v="0"/>
    <n v="1"/>
    <n v="1"/>
  </r>
  <r>
    <m/>
    <m/>
    <n v="1"/>
    <s v="So getting cities to understand that in the case of a storm system requiring dedicated drainage easements outside of the right of way, those as-built drawings is a necessity."/>
    <x v="1"/>
    <n v="14"/>
    <x v="1"/>
    <n v="4"/>
    <n v="1"/>
  </r>
  <r>
    <m/>
    <m/>
    <n v="1"/>
    <s v="Anything that predates the 2000s, you may or may not have a drainage easement, and you may or may not have an as-built for it."/>
    <x v="9"/>
    <n v="4"/>
    <x v="0"/>
    <n v="1"/>
    <n v="1"/>
  </r>
  <r>
    <m/>
    <m/>
    <n v="1"/>
    <s v="There's just not enough money out there to even map the system."/>
    <x v="4"/>
    <n v="2"/>
    <x v="0"/>
    <n v="1"/>
    <n v="1"/>
  </r>
  <r>
    <m/>
    <m/>
    <n v="1"/>
    <s v="From that map, you can begin programming systematic repairs. You'll know what you're looking for in the event of a failure."/>
    <x v="9"/>
    <n v="4"/>
    <x v="0"/>
    <n v="1"/>
    <n v="1"/>
  </r>
  <r>
    <m/>
    <m/>
    <n v="1"/>
    <s v="It's out of sight, out of mind, as long as the water's not ponding in my street or on my yard."/>
    <x v="2"/>
    <n v="15"/>
    <x v="1"/>
    <n v="4"/>
    <n v="1"/>
  </r>
  <r>
    <m/>
    <m/>
    <n v="1"/>
    <s v="Without that map, you are essentially flying blind, and it all comes down to funding. _x000a_I'll go a bit further, political will. "/>
    <x v="15"/>
    <n v="13"/>
    <x v="1"/>
    <n v="4"/>
    <n v="1"/>
  </r>
  <r>
    <m/>
    <m/>
    <n v="1"/>
    <s v="But we have to do the public education component to make folks understand why that's necessary and then start generating revenue to address some of these issues."/>
    <x v="19"/>
    <n v="17"/>
    <x v="1"/>
    <n v="4"/>
    <n v="1"/>
  </r>
  <r>
    <m/>
    <m/>
    <n v="1"/>
    <s v="Stormwater lags, 20 to 50 years behind other buried infrastructure, in folks even valuing and placing the importance on that system"/>
    <x v="1"/>
    <n v="14"/>
    <x v="1"/>
    <n v="4"/>
    <n v="1"/>
  </r>
  <r>
    <m/>
    <m/>
    <n v="1"/>
    <s v="We've done a couple of those asset inventories, assessments, and master plans. "/>
    <x v="5"/>
    <n v="3"/>
    <x v="0"/>
    <n v="1"/>
    <n v="1"/>
  </r>
  <r>
    <m/>
    <m/>
    <n v="1"/>
    <s v="That's a 10-year window with programs and projects throughout. Now, obviously, if you have a failure, you kind of need to jump on that immediately. "/>
    <x v="0"/>
    <n v="5"/>
    <x v="0"/>
    <n v="1"/>
    <n v="1"/>
  </r>
  <r>
    <m/>
    <m/>
    <n v="1"/>
    <s v="In addition to the modeling and the system map, we'll rely on a work order history because that's going to point to frequent repair or failure areas. "/>
    <x v="9"/>
    <n v="4"/>
    <x v="0"/>
    <n v="1"/>
    <n v="1"/>
  </r>
  <r>
    <m/>
    <m/>
    <n v="1"/>
    <s v="We're comparing those two data sets and identifying areas for replacement and planning projects based on the hot spots or heat areas that are generated through the combination of those two data sources."/>
    <x v="8"/>
    <n v="16"/>
    <x v="1"/>
    <n v="4"/>
    <n v="1"/>
  </r>
  <r>
    <m/>
    <m/>
    <n v="1"/>
    <s v="It’s one thing to know a pipe is there. It’s completely different to see the joint failure 50 feet under."/>
    <x v="9"/>
    <n v="4"/>
    <x v="0"/>
    <n v="1"/>
    <n v="1"/>
  </r>
  <r>
    <m/>
    <m/>
    <n v="1"/>
    <s v="Those are expensive pieces of equipment."/>
    <x v="4"/>
    <n v="2"/>
    <x v="0"/>
    <n v="1"/>
    <n v="1"/>
  </r>
  <r>
    <m/>
    <m/>
    <n v="1"/>
    <s v="I've seen them get stuck under the road, and you have to dig the road up 20 feet deep."/>
    <x v="5"/>
    <n v="3"/>
    <x v="0"/>
    <n v="1"/>
    <n v="1"/>
  </r>
  <r>
    <m/>
    <m/>
    <n v="1"/>
    <s v="From the administrative perspective, accurate CIPs, and we'll say a budget over that 10-year window to do what we know we need to do, but how to fund that and budget for annually. That's always a conversation for managerial staff."/>
    <x v="8"/>
    <n v="16"/>
    <x v="1"/>
    <n v="4"/>
    <n v="1"/>
  </r>
  <r>
    <n v="1"/>
    <m/>
    <m/>
    <s v="I'd say where we’re at with what funding we've done so far. It's a small drop in the bucket of what's probably what's needed. "/>
    <x v="4"/>
    <n v="2"/>
    <x v="0"/>
    <n v="1"/>
    <n v="1"/>
  </r>
  <r>
    <n v="1"/>
    <m/>
    <m/>
    <s v="Stormwater is just beginning to be looked at for funding"/>
    <x v="4"/>
    <n v="2"/>
    <x v="0"/>
    <n v="1"/>
    <n v="1"/>
  </r>
  <r>
    <n v="1"/>
    <m/>
    <m/>
    <s v="That was probably about going on 2 1/2 years now that we haven't gotten any more funding for LASII since we got that $19 million"/>
    <x v="4"/>
    <n v="2"/>
    <x v="0"/>
    <n v="1"/>
    <n v="1"/>
  </r>
  <r>
    <n v="1"/>
    <m/>
    <m/>
    <s v="[Stormwater] is needed and it needs to be addressed at some point."/>
    <x v="8"/>
    <n v="16"/>
    <x v="1"/>
    <n v="4"/>
    <n v="1"/>
  </r>
  <r>
    <n v="1"/>
    <m/>
    <m/>
    <s v="They let us know by asking for funding, and then we see kind of what's needed out there"/>
    <x v="8"/>
    <n v="16"/>
    <x v="1"/>
    <n v="4"/>
    <n v="1"/>
  </r>
  <r>
    <n v="1"/>
    <m/>
    <m/>
    <s v="If we had a pot of money, we would see what comes in, and we prioritize based on our priority rating system."/>
    <x v="1"/>
    <n v="14"/>
    <x v="1"/>
    <n v="4"/>
    <n v="1"/>
  </r>
  <r>
    <n v="1"/>
    <m/>
    <m/>
    <s v="We fund projects that lead towards water quality over water quantity"/>
    <x v="8"/>
    <n v="16"/>
    <x v="1"/>
    <n v="4"/>
    <n v="1"/>
  </r>
  <r>
    <n v="1"/>
    <m/>
    <m/>
    <s v="We don't have any data because we're not the ones that are, well, we're not the ones that are coming up with the projects. "/>
    <x v="9"/>
    <n v="4"/>
    <x v="0"/>
    <n v="1"/>
    <n v="1"/>
  </r>
  <r>
    <n v="1"/>
    <m/>
    <m/>
    <s v="We looked at what the needs were that were out there, what people needed as far as stormwater infrastructure, what kind of projects that we want to get."/>
    <x v="19"/>
    <n v="17"/>
    <x v="1"/>
    <n v="4"/>
    <n v="1"/>
  </r>
  <r>
    <n v="1"/>
    <m/>
    <m/>
    <s v="We talked to other agencies on what they were doing to see kind of what how they were addressing stormwater in their group"/>
    <x v="7"/>
    <n v="18"/>
    <x v="1"/>
    <n v="4"/>
    <n v="1"/>
  </r>
  <r>
    <n v="1"/>
    <m/>
    <m/>
    <s v="They fill that priority rating, a score sheet out and based on what they are providing, the project purpose, project benefits, system management, as well as affordability, kind of drives what the things that those are the four categories in that priority rating system that they have to fill out in order to get funded. "/>
    <x v="8"/>
    <n v="16"/>
    <x v="1"/>
    <n v="4"/>
    <n v="1"/>
  </r>
  <r>
    <n v="1"/>
    <m/>
    <m/>
    <s v="The more they know about their system, the chance of them getting funded increases"/>
    <x v="5"/>
    <n v="3"/>
    <x v="0"/>
    <n v="1"/>
    <n v="1"/>
  </r>
  <r>
    <n v="1"/>
    <m/>
    <m/>
    <s v="The more they know about their system, the chance of them getting funded increases"/>
    <x v="4"/>
    <n v="2"/>
    <x v="0"/>
    <n v="1"/>
    <n v="1"/>
  </r>
  <r>
    <n v="1"/>
    <m/>
    <m/>
    <s v="Funding is one of the barriers since we've not been funded."/>
    <x v="4"/>
    <n v="2"/>
    <x v="0"/>
    <n v="1"/>
    <n v="1"/>
  </r>
  <r>
    <n v="1"/>
    <m/>
    <m/>
    <s v="Local government units look for free money first, especially if it's out there."/>
    <x v="8"/>
    <n v="16"/>
    <x v="1"/>
    <n v="4"/>
    <n v="1"/>
  </r>
  <r>
    <n v="1"/>
    <m/>
    <m/>
    <s v="The only thing we have right now to fund is the SRF Green Project Reserve Program, which is a loan program versus a grant program. A little bit less likely for somebody to jump on that to get funding versus grants."/>
    <x v="1"/>
    <n v="14"/>
    <x v="1"/>
    <n v="4"/>
    <n v="1"/>
  </r>
  <r>
    <n v="1"/>
    <m/>
    <m/>
    <s v="Planning grants are opportunities to do an asset inventory assessment. "/>
    <x v="9"/>
    <n v="4"/>
    <x v="0"/>
    <n v="1"/>
    <n v="1"/>
  </r>
  <r>
    <n v="1"/>
    <m/>
    <m/>
    <s v="A lot of places still don't know what their wastewater system is, and it's much less likely that they know what their stormwater infrastructure is."/>
    <x v="1"/>
    <n v="14"/>
    <x v="1"/>
    <n v="4"/>
    <n v="1"/>
  </r>
  <r>
    <n v="1"/>
    <m/>
    <m/>
    <s v="Knowing what you got first and seeing what you can do to manage that stormwater through some kind of stormwater control measures and treat that stormwater to lessen the impact on the environment is vital in managing climate change in the future. "/>
    <x v="8"/>
    <n v="16"/>
    <x v="1"/>
    <n v="4"/>
    <n v="1"/>
  </r>
  <r>
    <n v="1"/>
    <m/>
    <m/>
    <s v="Knowing what you got first and seeing what you can do to manage that stormwater through some kind of stormwater control measures and treat that stormwater to lessen the impact on the environment is vital in managing climate change in the future. "/>
    <x v="6"/>
    <n v="19"/>
    <x v="3"/>
    <n v="5"/>
    <n v="1"/>
  </r>
  <r>
    <n v="1"/>
    <m/>
    <m/>
    <s v="Knowing what you got first and seeing what you can do to manage that stormwater through some kind of stormwater control measures and treat that stormwater to lessen the impact on the environment is vital in managing climate change in the future. "/>
    <x v="3"/>
    <n v="10"/>
    <x v="2"/>
    <n v="2"/>
    <n v="1"/>
  </r>
  <r>
    <n v="1"/>
    <m/>
    <m/>
    <s v="As we move on, more municipalities will be required to deal with stormwater whether they want to or not, because we're seeing it now, especially at our coast, groundwater levels are rising systematically, more impacts from smaller storm events."/>
    <x v="11"/>
    <n v="7"/>
    <x v="2"/>
    <n v="2"/>
    <n v="1"/>
  </r>
  <r>
    <n v="1"/>
    <m/>
    <m/>
    <s v="As we move on, more municipalities will be required to deal with stormwater whether they want to or not, because we're seeing it now, especially at our coast, groundwater levels are rising systematically, more impacts from smaller storm events."/>
    <x v="1"/>
    <n v="14"/>
    <x v="1"/>
    <n v="4"/>
    <n v="1"/>
  </r>
  <r>
    <n v="1"/>
    <m/>
    <m/>
    <s v="What we do is assist local communities in staying compliant with their floodplain management regulations. "/>
    <x v="6"/>
    <n v="19"/>
    <x v="3"/>
    <n v="5"/>
    <n v="1"/>
  </r>
  <r>
    <n v="1"/>
    <m/>
    <m/>
    <s v="Communities across the United States join the National Flood Insurance Program to be able to have federally backed flood insurance. "/>
    <x v="7"/>
    <n v="18"/>
    <x v="1"/>
    <n v="4"/>
    <n v="1"/>
  </r>
  <r>
    <n v="1"/>
    <m/>
    <m/>
    <s v="When they do that, they have to adopt the minimum floodplain management regulations found in the 44 CFR. "/>
    <x v="6"/>
    <n v="19"/>
    <x v="3"/>
    <n v="5"/>
    <n v="1"/>
  </r>
  <r>
    <n v="1"/>
    <m/>
    <m/>
    <s v="[44 CFR] was originally conceived in 68 or adopted in 68 and really haven't had any substantive updates to them since then. We're kind of behind the game on that. "/>
    <x v="1"/>
    <n v="14"/>
    <x v="1"/>
    <n v="4"/>
    <n v="1"/>
  </r>
  <r>
    <n v="1"/>
    <m/>
    <m/>
    <s v="We do training, we go out and we do floodplain management program assessments. We try to help them. We do not have regulatory authority, so we can't say you're doing this wrong. "/>
    <x v="5"/>
    <n v="3"/>
    <x v="0"/>
    <n v="1"/>
    <n v="1"/>
  </r>
  <r>
    <n v="1"/>
    <m/>
    <m/>
    <s v="I think the nature of the water infrastructure and stormwater infrastructure is designed to be flooded, to withstand those things. "/>
    <x v="16"/>
    <n v="6"/>
    <x v="2"/>
    <n v="2"/>
    <n v="1"/>
  </r>
  <r>
    <n v="1"/>
    <m/>
    <m/>
    <s v="However, when we're building in more vulnerable situations, like we touched on at the Outer Banks last week, erosion on the ocean front is undermining septic systems structures altogether. Collapsing. When we continue to keep structures there instead of trying to move them back or put them in a different spot, we're really seeing that vulnerability. "/>
    <x v="18"/>
    <n v="9"/>
    <x v="2"/>
    <n v="2"/>
    <n v="1"/>
  </r>
  <r>
    <n v="1"/>
    <m/>
    <m/>
    <s v="Going into the future, we're going to see more vulnerability just due to sea level change and things like that."/>
    <x v="3"/>
    <n v="10"/>
    <x v="2"/>
    <n v="2"/>
    <n v="1"/>
  </r>
  <r>
    <n v="1"/>
    <m/>
    <m/>
    <s v="From a floodplain management perspective, we have regulations in the 44 CFR as minimum standards for substantially damaged structures."/>
    <x v="5"/>
    <n v="3"/>
    <x v="0"/>
    <n v="1"/>
    <n v="1"/>
  </r>
  <r>
    <n v="1"/>
    <m/>
    <m/>
    <s v="We're going to be looking at development in those damages to those existing structures. Anything new has to comply."/>
    <x v="13"/>
    <n v="11"/>
    <x v="4"/>
    <n v="3"/>
    <n v="1"/>
  </r>
  <r>
    <n v="1"/>
    <m/>
    <m/>
    <s v="The FEMA Mapping Service Center is the nationwide official flood maps for the United States. North Carolina has this exemplary mapping program. We developed the North Carolina Flood Risk Information System. We call it NC FRIS. That is North Carolina's official flood maps."/>
    <x v="9"/>
    <n v="4"/>
    <x v="0"/>
    <n v="1"/>
    <n v="1"/>
  </r>
  <r>
    <n v="1"/>
    <m/>
    <m/>
    <s v="I do think that we don't have a clear understanding of how old some of our systems are. So maybe we are lacking in surveys of what's existing and what is not, right?"/>
    <x v="9"/>
    <n v="4"/>
    <x v="0"/>
    <n v="1"/>
    <n v="1"/>
  </r>
  <r>
    <n v="1"/>
    <m/>
    <m/>
    <s v="I feel like there are definitely rules and regulations that change with different administrations. "/>
    <x v="15"/>
    <n v="13"/>
    <x v="1"/>
    <n v="4"/>
    <n v="1"/>
  </r>
  <r>
    <n v="1"/>
    <m/>
    <m/>
    <s v="We have an administration that really understands the importance of stormwater retention and treatment. And then we have the next administration that kind of relaxes those rules. So, we have this wavering thing. The importance isn't spread across the board."/>
    <x v="1"/>
    <n v="14"/>
    <x v="1"/>
    <n v="4"/>
    <n v="1"/>
  </r>
  <r>
    <n v="1"/>
    <m/>
    <m/>
    <s v="I think the local folks know their vulnerabilities the best and they've understood and seen how different events affect their cities and municipalities or counties. "/>
    <x v="19"/>
    <n v="17"/>
    <x v="1"/>
    <n v="4"/>
    <n v="1"/>
  </r>
  <r>
    <n v="1"/>
    <m/>
    <m/>
    <s v="If they can assess their vulnerabilities and draft those regulations and rules to fit their standards, obviously, meeting the minimum. And then if we have to go higher because of what we understand in that location, we need to do that. "/>
    <x v="6"/>
    <n v="19"/>
    <x v="3"/>
    <n v="5"/>
    <n v="1"/>
  </r>
  <r>
    <n v="1"/>
    <m/>
    <m/>
    <s v="Today is the day to start doing that. Yesterday was the day to start doing that, but we're running on a funding mechanism that isn't always going to be there or it's volatile at at the best. "/>
    <x v="4"/>
    <n v="2"/>
    <x v="0"/>
    <n v="1"/>
    <n v="1"/>
  </r>
  <r>
    <n v="1"/>
    <m/>
    <m/>
    <s v="We used sea level rise and sea level projections to help us draft that ordinance, and we really set some higher standards. "/>
    <x v="8"/>
    <n v="16"/>
    <x v="1"/>
    <n v="4"/>
    <n v="1"/>
  </r>
  <r>
    <n v="1"/>
    <m/>
    <m/>
    <s v="We have used those tools, and it's a really good process to go through, and I think it sets a good example for our cities and towns."/>
    <x v="5"/>
    <n v="3"/>
    <x v="0"/>
    <n v="1"/>
    <n v="1"/>
  </r>
  <r>
    <n v="1"/>
    <m/>
    <m/>
    <s v="Currently, FEMA sets a standard; really, the federal government sets the standard of what we set our regulatory flood maps to. "/>
    <x v="6"/>
    <n v="19"/>
    <x v="3"/>
    <n v="5"/>
    <n v="1"/>
  </r>
  <r>
    <n v="1"/>
    <m/>
    <m/>
    <s v="So we're missing out on a whole bunch of data that we could. So we're not taking multi-hazards into account. "/>
    <x v="17"/>
    <n v="20"/>
    <x v="3"/>
    <n v="5"/>
    <n v="1"/>
  </r>
  <r>
    <n v="1"/>
    <m/>
    <m/>
    <s v="Citizens moving into locations and trying to plan where to invest their money or retire, you know, all those things. "/>
    <x v="13"/>
    <n v="11"/>
    <x v="4"/>
    <n v="3"/>
    <n v="1"/>
  </r>
  <r>
    <n v="1"/>
    <m/>
    <m/>
    <s v="But it will also lend tools to local governments to better regulate that kind of development."/>
    <x v="6"/>
    <n v="19"/>
    <x v="3"/>
    <n v="5"/>
    <n v="1"/>
  </r>
  <r>
    <n v="1"/>
    <m/>
    <m/>
    <s v="But it will also lend tools to local governments to better regulate that kind of development."/>
    <x v="8"/>
    <n v="16"/>
    <x v="1"/>
    <n v="4"/>
    <n v="1"/>
  </r>
  <r>
    <n v="1"/>
    <m/>
    <m/>
    <s v="So, availability and awareness. I think there are a lot of communities that don't have the availability to these tools. Everything's online, but not everybody's online. "/>
    <x v="0"/>
    <n v="5"/>
    <x v="0"/>
    <n v="1"/>
    <n v="1"/>
  </r>
  <r>
    <n v="1"/>
    <m/>
    <m/>
    <s v="I think that we really need to make a concerted effort to make people aware of what's available to them and how to plan for whatever it is that they're planning for."/>
    <x v="19"/>
    <n v="17"/>
    <x v="1"/>
    <n v="4"/>
    <n v="1"/>
  </r>
  <r>
    <n v="1"/>
    <m/>
    <m/>
    <s v="So we do put a high priority on maintenance. "/>
    <x v="1"/>
    <n v="14"/>
    <x v="1"/>
    <n v="4"/>
    <n v="1"/>
  </r>
  <r>
    <n v="1"/>
    <m/>
    <m/>
    <s v="We know that we won't get any more of those from an environmental standpoint; we would never be granted, nor would we necessarily want to add more. "/>
    <x v="4"/>
    <n v="2"/>
    <x v="0"/>
    <n v="1"/>
    <n v="1"/>
  </r>
  <r>
    <n v="1"/>
    <m/>
    <m/>
    <s v="We know that maintaining a system that gets the water to those outfalls, efficiency is critically important."/>
    <x v="1"/>
    <n v="14"/>
    <x v="1"/>
    <n v="4"/>
    <n v="1"/>
  </r>
  <r>
    <n v="1"/>
    <m/>
    <m/>
    <s v="Some areas where we can't, we know for various reasons, such as distance, the existing configuration of the infrastructure. "/>
    <x v="9"/>
    <n v="4"/>
    <x v="0"/>
    <n v="1"/>
    <n v="1"/>
  </r>
  <r>
    <n v="1"/>
    <m/>
    <m/>
    <s v="We know that there are still some storms we cannot get the water to those outfalls in time before we have flooding"/>
    <x v="2"/>
    <n v="15"/>
    <x v="1"/>
    <n v="4"/>
    <n v="1"/>
  </r>
  <r>
    <n v="1"/>
    <m/>
    <m/>
    <s v="Our second sort of threat is to fall back on mechanical solutions, on pumped solutions and then our third is to have a pretty robust system of regulation for maintaining stormwater and dealing with it on site. "/>
    <x v="8"/>
    <n v="16"/>
    <x v="1"/>
    <n v="4"/>
    <n v="1"/>
  </r>
  <r>
    <n v="1"/>
    <m/>
    <m/>
    <s v="We're early in the stages of installing a system of monitors to give us a snapshot of what's happening in the groundwater. "/>
    <x v="9"/>
    <n v="4"/>
    <x v="0"/>
    <n v="1"/>
    <n v="1"/>
  </r>
  <r>
    <n v="1"/>
    <m/>
    <m/>
    <s v="We know that if we don't deal effectively with stormwater and move it out, we run a higher risk of intercepting wastewater sources. "/>
    <x v="17"/>
    <n v="20"/>
    <x v="3"/>
    <n v="5"/>
    <n v="1"/>
  </r>
  <r>
    <n v="1"/>
    <m/>
    <m/>
    <s v="Data for stormwater in our context; it's kind of hard to come by. "/>
    <x v="9"/>
    <n v="4"/>
    <x v="0"/>
    <n v="1"/>
    <n v="1"/>
  </r>
  <r>
    <n v="1"/>
    <m/>
    <m/>
    <s v="A lot of it is visual, in terms of observing the system, inspecting the system. So we do have a regular schedule of visual inspection of all of the infrastructure. The open ditches are pretty easy to see. We use cameras to inspect wherever we have pipes in the system."/>
    <x v="5"/>
    <n v="3"/>
    <x v="0"/>
    <n v="1"/>
    <n v="1"/>
  </r>
  <r>
    <n v="1"/>
    <m/>
    <m/>
    <s v="I'm not aware that we are doing a lot of measuring of stormwater in the and its flow in our system, in our network"/>
    <x v="9"/>
    <n v="4"/>
    <x v="0"/>
    <n v="1"/>
    <n v="1"/>
  </r>
  <r>
    <n v="1"/>
    <m/>
    <m/>
    <s v="We do have a fairly detailed inventory and a regular system of inspection."/>
    <x v="6"/>
    <n v="19"/>
    <x v="3"/>
    <n v="5"/>
    <n v="1"/>
  </r>
  <r>
    <n v="1"/>
    <m/>
    <m/>
    <s v="I would be surprised if our assets were not seen at least every two years."/>
    <x v="6"/>
    <n v="19"/>
    <x v="3"/>
    <n v="5"/>
    <n v="1"/>
  </r>
  <r>
    <n v="1"/>
    <m/>
    <m/>
    <s v="I think most of it in terms of public services staff, it's not necessarily an engineer, but somebody is seeing all of it and can bring problems to the table."/>
    <x v="7"/>
    <n v="18"/>
    <x v="1"/>
    <n v="4"/>
    <n v="1"/>
  </r>
  <r>
    <n v="1"/>
    <m/>
    <m/>
    <s v="I think most of it in terms of public services staff, it's not necessarily an engineer, but somebody is seeing all of it and can bring problems to the table."/>
    <x v="19"/>
    <n v="17"/>
    <x v="1"/>
    <n v="4"/>
    <n v="1"/>
  </r>
  <r>
    <n v="1"/>
    <m/>
    <m/>
    <s v="I don't know how deep our resources are for actual maintenance and the specialized equipment we might need."/>
    <x v="5"/>
    <n v="3"/>
    <x v="0"/>
    <n v="1"/>
    <n v="1"/>
  </r>
  <r>
    <n v="1"/>
    <m/>
    <m/>
    <s v="We do have a lot of aquatic vegetation growing in basically stagnant or sitting water in a lot of these systems. That vegetation over time, if you don't, if you don't again maintain that that ditch and remove that vegetation fairly frequently, it does hinder the, it does hinder the movement of stormwater."/>
    <x v="17"/>
    <n v="20"/>
    <x v="3"/>
    <n v="5"/>
    <n v="1"/>
  </r>
  <r>
    <n v="1"/>
    <m/>
    <m/>
    <s v="Two, because our collection system is open ditches. That's the biggest part of the system, and it's flat, which means there's not a lot of flow. "/>
    <x v="17"/>
    <n v="20"/>
    <x v="3"/>
    <n v="5"/>
    <n v="1"/>
  </r>
  <r>
    <n v="1"/>
    <m/>
    <m/>
    <s v="I think if we knew whether we were where and whether we were having wastewater infiltration into the system. I think we knew those places, and that's one of the things we are trying to figure out."/>
    <x v="9"/>
    <n v="4"/>
    <x v="0"/>
    <n v="1"/>
    <n v="1"/>
  </r>
  <r>
    <n v="1"/>
    <m/>
    <m/>
    <s v="I think we might prioritize or modify the collection system in those places if we knew that."/>
    <x v="1"/>
    <n v="14"/>
    <x v="1"/>
    <n v="4"/>
    <n v="1"/>
  </r>
  <r>
    <n v="1"/>
    <m/>
    <m/>
    <s v="We installed it in a frequently flooded area. We installed catch basins, pipe, pump, and we put an infiltration field in one of the frontal dunes."/>
    <x v="16"/>
    <n v="6"/>
    <x v="2"/>
    <n v="2"/>
    <n v="1"/>
  </r>
  <r>
    <n v="1"/>
    <m/>
    <m/>
    <s v="So we collect the stormwater runoff from that stretch of road through the drop inlets and pump it into this field, where it's then disposed of in the dune and percolates down through."/>
    <x v="5"/>
    <n v="3"/>
    <x v="0"/>
    <n v="1"/>
    <n v="1"/>
  </r>
  <r>
    <n v="1"/>
    <m/>
    <m/>
    <s v="Stormwater infrastructure, once you put it in the ground, it's there for a long time. "/>
    <x v="17"/>
    <n v="20"/>
    <x v="3"/>
    <n v="5"/>
    <n v="1"/>
  </r>
  <r>
    <n v="1"/>
    <m/>
    <m/>
    <s v="Consider sea level rise and its impact on the water table and everything that we build."/>
    <x v="3"/>
    <n v="10"/>
    <x v="2"/>
    <n v="2"/>
    <n v="1"/>
  </r>
  <r>
    <n v="1"/>
    <m/>
    <m/>
    <s v="You heard the Jacksonville stormwater manager say a lot of their infrastructure is now submerged in the water table in such a way that it's not operating effectively."/>
    <x v="16"/>
    <n v="6"/>
    <x v="2"/>
    <n v="2"/>
    <n v="1"/>
  </r>
  <r>
    <n v="1"/>
    <m/>
    <m/>
    <s v="So, I would want our staff to be thinking at 25 to 50 years ahead when we put infrastructure in the ground, and the other is to consider areas of the town that may be susceptible to erosion and its impact on collection infrastructure. "/>
    <x v="8"/>
    <n v="16"/>
    <x v="1"/>
    <n v="4"/>
    <n v="1"/>
  </r>
  <r>
    <n v="1"/>
    <m/>
    <m/>
    <s v="So, I would want our staff to be thinking at 25 to 50 years ahead when we put infrastructure in the ground, and the other is to consider areas of the town that may be susceptible to erosion and its impact on collection infrastructure. "/>
    <x v="1"/>
    <n v="14"/>
    <x v="1"/>
    <n v="4"/>
    <n v="1"/>
  </r>
  <r>
    <n v="1"/>
    <m/>
    <m/>
    <s v="All of those outfalls are in the ocean and we have a highly erodible beach, which we address with beach nourishment. "/>
    <x v="1"/>
    <n v="14"/>
    <x v="1"/>
    <n v="4"/>
    <n v="1"/>
  </r>
  <r>
    <n v="1"/>
    <m/>
    <m/>
    <s v="I think someday some future board is going to decide that beach nourishment is no longer an option because it's gotten too expensive."/>
    <x v="4"/>
    <n v="2"/>
    <x v="0"/>
    <n v="1"/>
    <n v="1"/>
  </r>
  <r>
    <n v="1"/>
    <m/>
    <m/>
    <s v="That's going to affect those outfalls and the whole sort of stormwater collection infrastructure that's attached to those. So that's a long-term consideration."/>
    <x v="8"/>
    <n v="16"/>
    <x v="1"/>
    <n v="4"/>
    <n v="1"/>
  </r>
  <r>
    <n v="1"/>
    <m/>
    <m/>
    <s v="The other is to think of an elevated water table from sea level rise, think of erosion and its impact on the infrastructure, especially the outfalls. "/>
    <x v="3"/>
    <n v="10"/>
    <x v="2"/>
    <n v="2"/>
    <n v="1"/>
  </r>
  <r>
    <n v="1"/>
    <m/>
    <m/>
    <s v="Then finally think about those flood-prone areas that are low lying, that unless we're willing to someday consider retreat from those areas or diking and pumping or some kind of extreme measure."/>
    <x v="16"/>
    <n v="6"/>
    <x v="2"/>
    <n v="2"/>
    <n v="1"/>
  </r>
  <r>
    <m/>
    <m/>
    <n v="1"/>
    <s v="I've got three field technicians that work for me that does all of the testing and monitoring. It helps me with education, does all illicit discharges, that kind of stuff. "/>
    <x v="7"/>
    <n v="18"/>
    <x v="1"/>
    <n v="4"/>
    <n v="1"/>
  </r>
  <r>
    <m/>
    <m/>
    <n v="1"/>
    <s v="So, any hurricanes that come into our area, we are equally impacted, not only from wind, but from storm surge, because of the mouth of the river. "/>
    <x v="18"/>
    <n v="9"/>
    <x v="2"/>
    <n v="2"/>
    <n v="1"/>
  </r>
  <r>
    <m/>
    <m/>
    <n v="1"/>
    <s v="The wind blows the water straight up, so during Florence, you know, we had five to eight feet of flooding in all of our areas, for almost two weeks. "/>
    <x v="16"/>
    <n v="6"/>
    <x v="2"/>
    <n v="2"/>
    <n v="1"/>
  </r>
  <r>
    <m/>
    <m/>
    <n v="1"/>
    <s v="My office was an island. We couldn't even get to it because there was water all the way around it. "/>
    <x v="16"/>
    <n v="6"/>
    <x v="2"/>
    <n v="2"/>
    <n v="1"/>
  </r>
  <r>
    <m/>
    <m/>
    <n v="1"/>
    <s v="While we're not on the beach or the coast, which would be a five, I would put us between a three and a four."/>
    <x v="1"/>
    <n v="14"/>
    <x v="1"/>
    <n v="4"/>
    <n v="1"/>
  </r>
  <r>
    <m/>
    <m/>
    <n v="1"/>
    <s v="With that, we have certain responsibilities that we have to follow under the NPDE permit."/>
    <x v="1"/>
    <n v="14"/>
    <x v="1"/>
    <n v="4"/>
    <n v="1"/>
  </r>
  <r>
    <m/>
    <m/>
    <n v="1"/>
    <s v="I apply for grant money to address watersheds, and I've gotten a lot of money last year and this year to just restore four of the major watersheds in Jacksonville that drain into the Neuse River. "/>
    <x v="4"/>
    <n v="2"/>
    <x v="0"/>
    <n v="1"/>
    <n v="1"/>
  </r>
  <r>
    <m/>
    <m/>
    <n v="1"/>
    <s v="As far as pipe and ditch maintenance are streets department has their own budget, I have my own budget, and each year, they are picking up ditches and pipes on a regular basis, but if something comes up and one collapses or is going to collapse, then it would be identified in what we're called our CIP, Community Improvement Project, and we would start putting money aside to fix it. "/>
    <x v="2"/>
    <n v="15"/>
    <x v="1"/>
    <n v="4"/>
    <n v="1"/>
  </r>
  <r>
    <m/>
    <m/>
    <n v="1"/>
    <s v="As far as pipe and ditch maintenance are streets department has their own budget, I have my own budget, and each year, they are picking up ditches and pipes on a regular basis, but if something comes up and one collapses or is going to collapse, then it would be identified in what we're called our CIP, Community Improvement Project, and we would start putting money aside to fix it. "/>
    <x v="8"/>
    <n v="16"/>
    <x v="1"/>
    <n v="4"/>
    <n v="1"/>
  </r>
  <r>
    <m/>
    <m/>
    <n v="1"/>
    <s v="They know better than the rest of us what's doing well and what's not. "/>
    <x v="19"/>
    <n v="17"/>
    <x v="1"/>
    <n v="4"/>
    <n v="1"/>
  </r>
  <r>
    <m/>
    <m/>
    <n v="1"/>
    <s v="Ever since Covid, all of our pipes, everything is triple, it's not doubled, it's triple. "/>
    <x v="4"/>
    <n v="2"/>
    <x v="0"/>
    <n v="1"/>
    <n v="1"/>
  </r>
  <r>
    <m/>
    <m/>
    <n v="1"/>
    <s v="It’s much harder to do our job because of analysis and then probably while we have rules and regulations in place, and while we're here to enforce those, you know, to educate and enforce those rules and regulations, one of the bigger obstacles or people that still don't know, what they should and shouldn't do or don't care, so probably the don't care part is what is our biggest obstacle is. "/>
    <x v="17"/>
    <n v="20"/>
    <x v="3"/>
    <n v="5"/>
    <n v="1"/>
  </r>
  <r>
    <m/>
    <m/>
    <n v="1"/>
    <s v="It’s much harder to do our job because of analysis and then probably while we have rules and regulations in place, and while we're here to enforce those, you know, to educate and enforce those rules and regulations, one of the bigger obstacles or people that still don't know, what they should and shouldn't do or don't care, so probably the don't care part is what is our biggest obstacle is. "/>
    <x v="19"/>
    <n v="17"/>
    <x v="1"/>
    <n v="4"/>
    <n v="1"/>
  </r>
  <r>
    <m/>
    <m/>
    <n v="1"/>
    <s v="So the people that don't know, you just have to constantly reach out through different avenues. "/>
    <x v="19"/>
    <n v="17"/>
    <x v="1"/>
    <n v="4"/>
    <n v="1"/>
  </r>
  <r>
    <m/>
    <m/>
    <n v="1"/>
    <s v="As far as the people that don't care, the only way would be, unfortunately, when someone does something wrong that they're not supposed to do, then we have to put them into an NOV, a notice of violation."/>
    <x v="17"/>
    <n v="20"/>
    <x v="3"/>
    <n v="5"/>
    <n v="1"/>
  </r>
  <r>
    <m/>
    <m/>
    <n v="1"/>
    <s v="With that comes fines, the only way to make some people care is to get fines to make them stop believing or doing what they're doing. "/>
    <x v="8"/>
    <n v="16"/>
    <x v="1"/>
    <n v="4"/>
    <n v="1"/>
  </r>
  <r>
    <m/>
    <m/>
    <n v="1"/>
    <s v="I have heard that some entities that receive these fines are so big and prominent that they can just pay them off and continue with business as usual. So how do you ensure, or I guess, try to ensure that that does not happen? So we raised last year the amount that our fines were; we matched that at the state to $25,000 a day. "/>
    <x v="6"/>
    <n v="19"/>
    <x v="3"/>
    <n v="5"/>
    <n v="1"/>
  </r>
  <r>
    <m/>
    <m/>
    <n v="1"/>
    <s v="For data-driven tools in our asset management, we have that we go out and collect data on all of our storm drains as far as elevations. We make the new developments send their as-builts, which have elevations of the entire collection system. "/>
    <x v="9"/>
    <n v="4"/>
    <x v="0"/>
    <n v="1"/>
    <n v="1"/>
  </r>
  <r>
    <m/>
    <m/>
    <n v="1"/>
    <s v="We've got wifi data out and throughout the watershed that's taking water quality readings every 15 minutes, 24 hours a day, seven days a week. We produce a lot of technology."/>
    <x v="9"/>
    <n v="4"/>
    <x v="0"/>
    <n v="1"/>
    <n v="1"/>
  </r>
  <r>
    <m/>
    <m/>
    <n v="1"/>
    <s v="I would add more staff to the stormwater quality department so that we could actually increase our educational outreach. "/>
    <x v="10"/>
    <n v="1"/>
    <x v="0"/>
    <n v="1"/>
    <n v="1"/>
  </r>
  <r>
    <m/>
    <m/>
    <n v="1"/>
    <s v="I do feel like stormwater needs to be better incorporated into the water or wastewater realm. "/>
    <x v="1"/>
    <n v="14"/>
    <x v="1"/>
    <n v="4"/>
    <n v="1"/>
  </r>
  <r>
    <m/>
    <m/>
    <n v="1"/>
    <s v="For instance, I got a grant from the state. "/>
    <x v="4"/>
    <n v="2"/>
    <x v="0"/>
    <n v="1"/>
    <n v="1"/>
  </r>
  <r>
    <m/>
    <m/>
    <n v="1"/>
    <s v="So, by using storm water to wash our vehicles and make our sanitation trucks cleaner, I no longer will have the shade or grease or anything on my streets, which where we reduce the pressure of my street sweepers on the streets because that won't be there. "/>
    <x v="7"/>
    <n v="18"/>
    <x v="1"/>
    <n v="4"/>
    <n v="1"/>
  </r>
  <r>
    <m/>
    <m/>
    <n v="1"/>
    <s v="I permitted Stevenson Toyota. They captured stormwater, runoff and are using the gray water to flush their toilets. "/>
    <x v="7"/>
    <n v="18"/>
    <x v="1"/>
    <n v="4"/>
    <n v="1"/>
  </r>
  <r>
    <m/>
    <m/>
    <n v="1"/>
    <s v="It’s just that we don't need to waste good drinking water for things that we can use stormwater for. "/>
    <x v="8"/>
    <n v="16"/>
    <x v="1"/>
    <n v="4"/>
    <n v="1"/>
  </r>
  <r>
    <m/>
    <m/>
    <n v="1"/>
    <s v="There are a lot of different issues why for us at the coast. I've "/>
    <x v="8"/>
    <n v="16"/>
    <x v="1"/>
    <n v="4"/>
    <n v="1"/>
  </r>
  <r>
    <m/>
    <m/>
    <n v="1"/>
    <s v="I've got a separation from the seasonal high water table on your groundwater. And because we're so low topographically, we don't always get them. "/>
    <x v="12"/>
    <n v="12"/>
    <x v="4"/>
    <n v="3"/>
    <n v="1"/>
  </r>
  <r>
    <n v="1"/>
    <m/>
    <m/>
    <s v="We do planning and zoning administration for a lot of the municipalities up here. "/>
    <x v="7"/>
    <n v="18"/>
    <x v="1"/>
    <n v="4"/>
    <n v="1"/>
  </r>
  <r>
    <n v="1"/>
    <m/>
    <m/>
    <s v="We also have a mitigation and resiliency program that right now is working with FEMA, FMA, HMGP, Hazard Mitigation Grant Program, mainly property acquisition and elevations."/>
    <x v="7"/>
    <n v="18"/>
    <x v="1"/>
    <n v="4"/>
    <n v="1"/>
  </r>
  <r>
    <n v="1"/>
    <m/>
    <m/>
    <s v="So, we work with community and development block grants. I work with different funding programs. "/>
    <x v="4"/>
    <n v="2"/>
    <x v="0"/>
    <n v="1"/>
    <n v="1"/>
  </r>
  <r>
    <n v="1"/>
    <m/>
    <m/>
    <s v="My customers are basically my municipalities. I cover 5 counties, Beaufort, Bertie, Hereford, Martin, and Pitt. Those 40 municipalities, 5 counties of which we were looking at the percentages the other day, 93% of those 40 are municipalities."/>
    <x v="7"/>
    <n v="18"/>
    <x v="1"/>
    <n v="4"/>
    <n v="1"/>
  </r>
  <r>
    <n v="1"/>
    <m/>
    <m/>
    <s v="Communities with populations less than 5000, and 73% are populations less than 1500. So I work with low-capacity communities. I tell people what we do is what they can't do. If they can't handle grants, we kind of slip in and do a grant."/>
    <x v="0"/>
    <n v="5"/>
    <x v="0"/>
    <n v="1"/>
    <n v="1"/>
  </r>
  <r>
    <n v="1"/>
    <m/>
    <m/>
    <s v="Writing, grant management, we pull in different programs in the mitigation, resiliency, planning, and economic development, and we try to work with these little governments. "/>
    <x v="7"/>
    <n v="18"/>
    <x v="1"/>
    <n v="4"/>
    <n v="1"/>
  </r>
  <r>
    <n v="1"/>
    <m/>
    <m/>
    <s v="A lot of mapping, outreach, and just trying to come up with some solutions. "/>
    <x v="19"/>
    <n v="17"/>
    <x v="1"/>
    <n v="4"/>
    <n v="1"/>
  </r>
  <r>
    <n v="1"/>
    <m/>
    <m/>
    <s v="I think the state wanted flooding, but we've tucked in stormwater right in there with storm flooding."/>
    <x v="16"/>
    <n v="6"/>
    <x v="2"/>
    <n v="2"/>
    <n v="1"/>
  </r>
  <r>
    <n v="1"/>
    <m/>
    <m/>
    <s v="I don't think we do enough on stormwater. My planners deal with storm water, but I think there's just so much more we can do and is needed in the stormwater space, for lack of a better term."/>
    <x v="1"/>
    <n v="14"/>
    <x v="1"/>
    <n v="4"/>
    <n v="1"/>
  </r>
  <r>
    <n v="1"/>
    <m/>
    <m/>
    <s v="That's going to be dependent on where you where you're at. I have areas that don't flood. I mean, they're doing OK managing their stormwater. "/>
    <x v="16"/>
    <n v="6"/>
    <x v="2"/>
    <n v="2"/>
    <n v="1"/>
  </r>
  <r>
    <n v="1"/>
    <m/>
    <m/>
    <s v="Right now, [maintenance and upgrades] are a little bit lower priority cause I'm more in water and wastewater or water and sewer. "/>
    <x v="1"/>
    <n v="14"/>
    <x v="1"/>
    <n v="4"/>
    <n v="1"/>
  </r>
  <r>
    <n v="1"/>
    <m/>
    <m/>
    <s v="They all have issues in that realm, and I'm hoping we can put some sunshine on that to maybe get some more funding. "/>
    <x v="4"/>
    <n v="2"/>
    <x v="0"/>
    <n v="1"/>
    <n v="1"/>
  </r>
  <r>
    <n v="1"/>
    <m/>
    <m/>
    <s v="If you look up that blueprint resiliency on the North Carolina Department of Environmental Quality, just do a quick search, you can see the millions of dollars they're getting ready to invest in that arena right now. A lot of that's going up to Hurricane Helene damage up in the western part of the state, but the state's getting ready to make some major investments in some of those projects"/>
    <x v="4"/>
    <n v="2"/>
    <x v="0"/>
    <n v="1"/>
    <n v="1"/>
  </r>
  <r>
    <n v="1"/>
    <m/>
    <m/>
    <s v="But I mean the data sources, we do use a lot from the Department of Environmental Quality, DEQ. "/>
    <x v="9"/>
    <n v="4"/>
    <x v="0"/>
    <n v="1"/>
    <n v="1"/>
  </r>
  <r>
    <n v="1"/>
    <m/>
    <m/>
    <s v="We try to address whatever it is that we see for our blueprint. "/>
    <x v="1"/>
    <n v="14"/>
    <x v="1"/>
    <n v="4"/>
    <n v="1"/>
  </r>
  <r>
    <n v="1"/>
    <m/>
    <m/>
    <s v="I know it's not necessarily stormwater, but they can have a bright sunny day and have flooding issues, and it's not necessarily-, it could be wind-driven. So I guess you have to look at those definitions. "/>
    <x v="8"/>
    <n v="16"/>
    <x v="1"/>
    <n v="4"/>
    <n v="1"/>
  </r>
  <r>
    <n v="1"/>
    <m/>
    <m/>
    <s v="We all think water goes uphill, downhill, and it does. But in this part of the world, a lot of our flooding is pushed by wind. Depends on which direction the storm surges you see. "/>
    <x v="8"/>
    <n v="16"/>
    <x v="1"/>
    <n v="4"/>
    <n v="1"/>
  </r>
  <r>
    <n v="1"/>
    <m/>
    <m/>
    <s v="In these small communities, they just have to live with flooding. That's just sort of a fact of life. "/>
    <x v="1"/>
    <n v="14"/>
    <x v="1"/>
    <n v="4"/>
    <n v="1"/>
  </r>
  <r>
    <n v="1"/>
    <m/>
    <m/>
    <s v="How do you deal with water that hits concrete and can't go into the ground? You know what happens there? I lived in Raleigh for 10 years. Their stormwater issues are completely different than the stormwater issues here."/>
    <x v="12"/>
    <n v="12"/>
    <x v="4"/>
    <n v="3"/>
    <n v="1"/>
  </r>
  <r>
    <n v="1"/>
    <m/>
    <m/>
    <s v="With best management practices, we in my old life we had practices like rain gardens, and you know different things in pervious surface parking lots, things to allow water to move out. You don't see that as much here because we're dealing with a different scale, and storm flooding seems to drive everything we do here."/>
    <x v="8"/>
    <n v="16"/>
    <x v="1"/>
    <n v="4"/>
    <n v="1"/>
  </r>
  <r>
    <n v="1"/>
    <m/>
    <m/>
    <s v="With best management practices, we in my old life we had practices like rain gardens, and you know different things in pervious surface parking lots, things to allow water to move out. You don't see that as much here because we're dealing with a different scale, and storm flooding seems to drive everything we do here."/>
    <x v="16"/>
    <n v="6"/>
    <x v="2"/>
    <n v="2"/>
    <n v="1"/>
  </r>
  <r>
    <n v="1"/>
    <m/>
    <m/>
    <s v="I mean it's not as science-driven anymore, it's more policy and need by these communities. "/>
    <x v="15"/>
    <n v="13"/>
    <x v="1"/>
    <n v="4"/>
    <n v="1"/>
  </r>
  <r>
    <n v="1"/>
    <m/>
    <m/>
    <s v="I mean it's not as science-driven anymore, it's more policy and need by these communities. "/>
    <x v="8"/>
    <n v="16"/>
    <x v="1"/>
    <n v="4"/>
    <n v="1"/>
  </r>
  <r>
    <n v="1"/>
    <m/>
    <m/>
    <s v="I would say resources. Like everybody else, getting some funding in here, getting some technical assistance level, to help with whatever the identified problem is. "/>
    <x v="4"/>
    <n v="2"/>
    <x v="0"/>
    <n v="1"/>
    <n v="1"/>
  </r>
  <r>
    <n v="1"/>
    <m/>
    <m/>
    <s v="I would say resources. Like everybody else, getting some funding in here, getting some technical assistance level, to help with whatever the identified problem is. "/>
    <x v="5"/>
    <n v="3"/>
    <x v="0"/>
    <n v="1"/>
    <n v="1"/>
  </r>
  <r>
    <n v="1"/>
    <m/>
    <m/>
    <s v="But if you're dealing with a town with a population less than 200 and you're dealing with utilities, I think people will prioritize their wastewater and safe drinking water before stormwater, if that makes sense. It's a priority thing."/>
    <x v="1"/>
    <n v="14"/>
    <x v="1"/>
    <n v="4"/>
    <n v="1"/>
  </r>
  <r>
    <n v="1"/>
    <m/>
    <m/>
    <s v=" know when you look at data for the state of North Carolina, it is this growing state, and it really is. However, it's seeing negative growth. "/>
    <x v="13"/>
    <n v="11"/>
    <x v="4"/>
    <n v="3"/>
    <n v="1"/>
  </r>
  <r>
    <n v="1"/>
    <m/>
    <m/>
    <s v="So, the town of Belhaven that you heard from has to do the same as Charlotte, but with a fraction of the resources that the city of Charlotte would have. "/>
    <x v="0"/>
    <n v="5"/>
    <x v="0"/>
    <n v="1"/>
    <n v="1"/>
  </r>
  <r>
    <n v="1"/>
    <m/>
    <m/>
    <s v="In fact, I did believe it; I had another capstone project from UNC, and she was looking at strategic planning by the state of North Carolina. I told her it's almost at the point where we got to look at the state from an urban perspective and a rural perspective because the problems are so different. "/>
    <x v="13"/>
    <n v="11"/>
    <x v="4"/>
    <n v="3"/>
    <n v="1"/>
  </r>
  <r>
    <n v="1"/>
    <m/>
    <m/>
    <s v="I direct asset management. I tap other agencies for funding, and then we tap the engineering community. "/>
    <x v="7"/>
    <n v="18"/>
    <x v="1"/>
    <n v="4"/>
    <n v="1"/>
  </r>
  <r>
    <n v="1"/>
    <m/>
    <m/>
    <s v="It's my job to go find funding to see about replacement, and those projects are in the millions of dollars, which is really tough for small areas. "/>
    <x v="4"/>
    <n v="2"/>
    <x v="0"/>
    <n v="1"/>
    <n v="1"/>
  </r>
  <r>
    <n v="1"/>
    <m/>
    <m/>
    <s v="I mean, I got to have the data, no doubt, but for me and for these small towns, we have to have the technical assistance to interpret that data. "/>
    <x v="5"/>
    <n v="3"/>
    <x v="0"/>
    <n v="1"/>
    <n v="1"/>
  </r>
  <r>
    <n v="1"/>
    <m/>
    <m/>
    <s v="I mean, I got to have the data, no doubt, but for me and for these small towns, we have to have the technical assistance to interpret that data. "/>
    <x v="1"/>
    <n v="14"/>
    <x v="1"/>
    <n v="4"/>
    <n v="1"/>
  </r>
  <r>
    <n v="1"/>
    <m/>
    <m/>
    <s v="I think everything should be driven by data, but eventually, to implement, it's going to become policy, and that's the bigger piece. It's the investment of resources. "/>
    <x v="15"/>
    <n v="13"/>
    <x v="1"/>
    <n v="4"/>
    <n v="1"/>
  </r>
  <r>
    <n v="1"/>
    <m/>
    <m/>
    <s v="I think everything should be driven by data, but eventually, to implement, it's going to become policy, and that's the bigger piece. It's the investment of resources. "/>
    <x v="9"/>
    <n v="4"/>
    <x v="0"/>
    <n v="1"/>
    <n v="1"/>
  </r>
  <r>
    <n v="1"/>
    <m/>
    <m/>
    <s v="To prioritize, I think the data's got to be there. That's number one. But then #2, you've got to look at all the challenges. Then, they're going to rank them. And sadly, even the state doesn't prioritize stormwater as well as I think it should. "/>
    <x v="1"/>
    <n v="14"/>
    <x v="1"/>
    <n v="4"/>
    <n v="1"/>
  </r>
  <r>
    <n v="1"/>
    <m/>
    <m/>
    <s v="I think we got to keep working on this and trying to figure this out. Because it's not going away."/>
    <x v="8"/>
    <n v="16"/>
    <x v="1"/>
    <n v="4"/>
    <n v="1"/>
  </r>
  <r>
    <n v="1"/>
    <m/>
    <m/>
    <s v="The hydraulics have changed in this in the landscape kind of thing from agriculture. "/>
    <x v="12"/>
    <n v="12"/>
    <x v="4"/>
    <n v="3"/>
    <n v="1"/>
  </r>
  <r>
    <n v="1"/>
    <m/>
    <m/>
    <s v="Their hydrology has changed and impacted the urbanization, the present of North Carolina, where everything's going under concrete and impervious surface. The water's got to go somewhere. "/>
    <x v="14"/>
    <n v="8"/>
    <x v="2"/>
    <n v="2"/>
    <n v="1"/>
  </r>
  <r>
    <n v="1"/>
    <m/>
    <m/>
    <s v="We probably need to do more on the best management practices and the solutions, if that makes sense."/>
    <x v="1"/>
    <n v="14"/>
    <x v="1"/>
    <n v="4"/>
    <n v="1"/>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7">
  <r>
    <m/>
    <n v="1"/>
    <m/>
    <s v="Far behind in drainage infrastructure"/>
    <m/>
    <x v="0"/>
    <n v="5"/>
    <x v="0"/>
    <n v="1"/>
    <n v="1"/>
  </r>
  <r>
    <m/>
    <n v="1"/>
    <m/>
    <s v="It has been neglected"/>
    <m/>
    <x v="1"/>
    <n v="14"/>
    <x v="1"/>
    <n v="4"/>
    <n v="1"/>
  </r>
  <r>
    <m/>
    <n v="1"/>
    <m/>
    <s v="Stormwater has really only come to the forefront in the last thirty years or so"/>
    <m/>
    <x v="1"/>
    <n v="14"/>
    <x v="1"/>
    <n v="4"/>
    <n v="1"/>
  </r>
  <r>
    <m/>
    <n v="1"/>
    <m/>
    <s v="It just wasn’t up to standard, and now we’re paying the price"/>
    <m/>
    <x v="2"/>
    <n v="15"/>
    <x v="1"/>
    <n v="4"/>
    <n v="1"/>
  </r>
  <r>
    <m/>
    <n v="1"/>
    <m/>
    <s v="Weather patterns changing"/>
    <m/>
    <x v="3"/>
    <n v="10"/>
    <x v="2"/>
    <n v="2"/>
    <n v="1"/>
  </r>
  <r>
    <m/>
    <n v="1"/>
    <m/>
    <s v="A big part of it is funding, trying to find the money to do it"/>
    <m/>
    <x v="4"/>
    <n v="2"/>
    <x v="0"/>
    <n v="1"/>
    <n v="1"/>
  </r>
  <r>
    <m/>
    <n v="1"/>
    <m/>
    <s v="Drainage infrastructure is whatever contractors have "/>
    <m/>
    <x v="5"/>
    <n v="3"/>
    <x v="0"/>
    <n v="1"/>
    <n v="1"/>
  </r>
  <r>
    <m/>
    <n v="1"/>
    <m/>
    <s v="I’ve seen paper pipes, way out in the sticks"/>
    <m/>
    <x v="0"/>
    <n v="5"/>
    <x v="0"/>
    <n v="1"/>
    <n v="1"/>
  </r>
  <r>
    <m/>
    <n v="1"/>
    <m/>
    <s v="We do a lot of assessment services, so we’ll go out, inventory it, look at it, collect data"/>
    <m/>
    <x v="6"/>
    <n v="19"/>
    <x v="3"/>
    <n v="5"/>
    <n v="1"/>
  </r>
  <r>
    <m/>
    <n v="1"/>
    <m/>
    <s v="We work with companies that have equipment to put cameras in the pipe"/>
    <m/>
    <x v="7"/>
    <n v="18"/>
    <x v="1"/>
    <n v="4"/>
    <n v="1"/>
  </r>
  <r>
    <m/>
    <n v="1"/>
    <m/>
    <s v="With the naked eye above ground, you don’t really know what’s going on"/>
    <m/>
    <x v="5"/>
    <n v="3"/>
    <x v="0"/>
    <n v="1"/>
    <n v="1"/>
  </r>
  <r>
    <m/>
    <n v="1"/>
    <m/>
    <s v="We have equipment that uses ArcGIS Trimble and puts it into a Geodatabase"/>
    <m/>
    <x v="6"/>
    <n v="19"/>
    <x v="3"/>
    <n v="5"/>
    <n v="1"/>
  </r>
  <r>
    <m/>
    <n v="1"/>
    <m/>
    <s v="All that is used to understand, alright, we got issues over here"/>
    <m/>
    <x v="8"/>
    <n v="16"/>
    <x v="1"/>
    <n v="4"/>
    <n v="1"/>
  </r>
  <r>
    <m/>
    <n v="1"/>
    <m/>
    <s v="We’ll advise towns and communities of lines that are very susceptible to silt, dirt, clogging"/>
    <m/>
    <x v="7"/>
    <n v="18"/>
    <x v="1"/>
    <n v="4"/>
    <n v="1"/>
  </r>
  <r>
    <m/>
    <n v="1"/>
    <m/>
    <s v="Chart options and help the community understand and share issues"/>
    <n v="1"/>
    <x v="8"/>
    <n v="16"/>
    <x v="1"/>
    <n v="4"/>
    <n v="1"/>
  </r>
  <r>
    <m/>
    <n v="1"/>
    <m/>
    <s v="Chart options and help the community understand and share issues"/>
    <n v="1"/>
    <x v="5"/>
    <n v="3"/>
    <x v="0"/>
    <n v="1"/>
    <n v="1"/>
  </r>
  <r>
    <m/>
    <n v="1"/>
    <m/>
    <s v="We feel pretty good, data is collected by municipality"/>
    <m/>
    <x v="9"/>
    <n v="4"/>
    <x v="0"/>
    <n v="1"/>
    <n v="1"/>
  </r>
  <r>
    <m/>
    <n v="1"/>
    <m/>
    <s v="Cost, the other part of data collection is access. "/>
    <n v="1"/>
    <x v="4"/>
    <n v="2"/>
    <x v="0"/>
    <n v="1"/>
    <n v="1"/>
  </r>
  <r>
    <m/>
    <n v="1"/>
    <m/>
    <s v="Cost, the other part of data collection is access. "/>
    <n v="1"/>
    <x v="9"/>
    <n v="4"/>
    <x v="0"/>
    <n v="1"/>
    <n v="1"/>
  </r>
  <r>
    <m/>
    <n v="1"/>
    <m/>
    <s v="It’s a lot to go out and survey every single pipe"/>
    <m/>
    <x v="10"/>
    <n v="1"/>
    <x v="0"/>
    <n v="1"/>
    <n v="1"/>
  </r>
  <r>
    <m/>
    <n v="1"/>
    <m/>
    <s v="We say, “There’s always a storm with your name on it. All bets are off”"/>
    <m/>
    <x v="8"/>
    <n v="16"/>
    <x v="1"/>
    <n v="4"/>
    <n v="1"/>
  </r>
  <r>
    <m/>
    <n v="1"/>
    <m/>
    <s v="Increasing frequency and severity of storms"/>
    <m/>
    <x v="11"/>
    <n v="7"/>
    <x v="2"/>
    <n v="2"/>
    <n v="1"/>
  </r>
  <r>
    <m/>
    <n v="1"/>
    <m/>
    <s v="In-house versus contracting out for capital projects"/>
    <n v="1"/>
    <x v="10"/>
    <n v="1"/>
    <x v="0"/>
    <n v="1"/>
    <n v="1"/>
  </r>
  <r>
    <m/>
    <n v="1"/>
    <m/>
    <s v="In-house versus contracting out for capital projects"/>
    <n v="1"/>
    <x v="7"/>
    <n v="18"/>
    <x v="1"/>
    <n v="4"/>
    <n v="1"/>
  </r>
  <r>
    <m/>
    <n v="1"/>
    <m/>
    <s v="Need knowledge of when pipes will fail and their true lifespans"/>
    <m/>
    <x v="9"/>
    <n v="4"/>
    <x v="0"/>
    <n v="1"/>
    <n v="1"/>
  </r>
  <r>
    <m/>
    <n v="1"/>
    <m/>
    <s v="Natural as much as we can. If you can take a pipe out and put a channel, we’ll do that."/>
    <m/>
    <x v="12"/>
    <n v="12"/>
    <x v="4"/>
    <n v="3"/>
    <n v="1"/>
  </r>
  <r>
    <m/>
    <n v="1"/>
    <m/>
    <s v="People love land and want as much as they can get"/>
    <m/>
    <x v="13"/>
    <n v="11"/>
    <x v="4"/>
    <n v="3"/>
    <n v="1"/>
  </r>
  <r>
    <n v="1"/>
    <m/>
    <m/>
    <s v="Data source for stormwater planning is impervious square footage"/>
    <m/>
    <x v="14"/>
    <n v="8"/>
    <x v="2"/>
    <n v="2"/>
    <n v="1"/>
  </r>
  <r>
    <n v="1"/>
    <m/>
    <m/>
    <s v="Data source for planning is regional plans"/>
    <m/>
    <x v="12"/>
    <n v="12"/>
    <x v="4"/>
    <n v="3"/>
    <n v="1"/>
  </r>
  <r>
    <n v="1"/>
    <m/>
    <m/>
    <s v="Changing geography, water is going away"/>
    <n v="1"/>
    <x v="12"/>
    <n v="12"/>
    <x v="4"/>
    <n v="3"/>
    <n v="1"/>
  </r>
  <r>
    <n v="1"/>
    <m/>
    <m/>
    <s v="Changing geography, water is going away"/>
    <n v="1"/>
    <x v="3"/>
    <n v="10"/>
    <x v="2"/>
    <n v="2"/>
    <n v="1"/>
  </r>
  <r>
    <n v="1"/>
    <m/>
    <m/>
    <s v="Main barrier is getting public understandig"/>
    <m/>
    <x v="15"/>
    <n v="13"/>
    <x v="1"/>
    <n v="4"/>
    <n v="1"/>
  </r>
  <r>
    <n v="1"/>
    <m/>
    <m/>
    <s v="We use data-driven decision-making tools…"/>
    <m/>
    <x v="9"/>
    <n v="4"/>
    <x v="0"/>
    <n v="1"/>
    <n v="1"/>
  </r>
  <r>
    <n v="1"/>
    <m/>
    <m/>
    <s v="...GPS locating, elevation, lidar"/>
    <m/>
    <x v="5"/>
    <n v="3"/>
    <x v="0"/>
    <n v="1"/>
    <n v="1"/>
  </r>
  <r>
    <n v="1"/>
    <m/>
    <m/>
    <s v="Would like to know people’s tolerances for dealing with stormwater"/>
    <m/>
    <x v="1"/>
    <n v="14"/>
    <x v="1"/>
    <n v="4"/>
    <n v="1"/>
  </r>
  <r>
    <n v="1"/>
    <m/>
    <m/>
    <s v="Most people don’t care until it affects them"/>
    <m/>
    <x v="2"/>
    <n v="15"/>
    <x v="1"/>
    <n v="4"/>
    <n v="1"/>
  </r>
  <r>
    <n v="1"/>
    <m/>
    <m/>
    <s v="Working with new developments, erosion control, sedimentation"/>
    <n v="1"/>
    <x v="14"/>
    <n v="8"/>
    <x v="2"/>
    <n v="2"/>
    <n v="1"/>
  </r>
  <r>
    <n v="1"/>
    <m/>
    <m/>
    <s v="Working with new developments, erosion control, sedimentation"/>
    <n v="1"/>
    <x v="13"/>
    <n v="11"/>
    <x v="4"/>
    <n v="3"/>
    <n v="1"/>
  </r>
  <r>
    <n v="1"/>
    <m/>
    <m/>
    <s v="Statewide retention ponds, meat and produce production runoff"/>
    <n v="1"/>
    <x v="16"/>
    <n v="6"/>
    <x v="2"/>
    <n v="2"/>
    <n v="1"/>
  </r>
  <r>
    <n v="1"/>
    <m/>
    <m/>
    <s v="Statewide retention ponds, meat and produce production runoff"/>
    <n v="1"/>
    <x v="14"/>
    <n v="8"/>
    <x v="2"/>
    <n v="2"/>
    <n v="1"/>
  </r>
  <r>
    <n v="1"/>
    <m/>
    <m/>
    <s v="Statewide retention ponds, meat and produce production runoff"/>
    <n v="1"/>
    <x v="17"/>
    <n v="20"/>
    <x v="3"/>
    <n v="5"/>
    <n v="1"/>
  </r>
  <r>
    <n v="1"/>
    <m/>
    <m/>
    <s v="He helped establish the Stormwater Reserve Fund"/>
    <m/>
    <x v="7"/>
    <n v="18"/>
    <x v="1"/>
    <n v="4"/>
    <n v="1"/>
  </r>
  <r>
    <n v="1"/>
    <m/>
    <m/>
    <s v="High vulnerability, a lot has to do with prioritization"/>
    <m/>
    <x v="1"/>
    <n v="14"/>
    <x v="1"/>
    <n v="4"/>
    <n v="1"/>
  </r>
  <r>
    <n v="1"/>
    <m/>
    <m/>
    <s v="Data completeness, people know enough "/>
    <m/>
    <x v="5"/>
    <n v="3"/>
    <x v="0"/>
    <n v="1"/>
    <n v="1"/>
  </r>
  <r>
    <n v="1"/>
    <m/>
    <m/>
    <s v="Small places are more dependent on field work"/>
    <m/>
    <x v="9"/>
    <n v="4"/>
    <x v="0"/>
    <n v="1"/>
    <n v="1"/>
  </r>
  <r>
    <n v="1"/>
    <m/>
    <m/>
    <s v="Need to know where pipes are to figure out sewer infiltration"/>
    <m/>
    <x v="2"/>
    <n v="15"/>
    <x v="1"/>
    <n v="4"/>
    <n v="1"/>
  </r>
  <r>
    <n v="1"/>
    <m/>
    <m/>
    <s v="Looking at AIA, an asset inventory assessment grant"/>
    <m/>
    <x v="4"/>
    <n v="2"/>
    <x v="0"/>
    <n v="1"/>
    <n v="1"/>
  </r>
  <r>
    <n v="1"/>
    <m/>
    <m/>
    <s v="Maps allow you to identify a problem and say this is where it is"/>
    <m/>
    <x v="8"/>
    <n v="16"/>
    <x v="1"/>
    <n v="4"/>
    <n v="1"/>
  </r>
  <r>
    <n v="1"/>
    <m/>
    <m/>
    <s v="Engineering/public works data shows where stormwater is going"/>
    <m/>
    <x v="9"/>
    <n v="4"/>
    <x v="0"/>
    <n v="1"/>
    <n v="1"/>
  </r>
  <r>
    <n v="1"/>
    <m/>
    <m/>
    <s v="Need to know what things looked like prior to project and what it will look like after"/>
    <m/>
    <x v="8"/>
    <n v="16"/>
    <x v="1"/>
    <n v="4"/>
    <n v="1"/>
  </r>
  <r>
    <n v="1"/>
    <m/>
    <m/>
    <s v="Reactionary systems make these decisions difficult"/>
    <m/>
    <x v="2"/>
    <n v="15"/>
    <x v="1"/>
    <n v="4"/>
    <n v="1"/>
  </r>
  <r>
    <m/>
    <n v="1"/>
    <m/>
    <s v="Vulnerable to sea level rise"/>
    <m/>
    <x v="3"/>
    <n v="10"/>
    <x v="2"/>
    <n v="2"/>
    <n v="1"/>
  </r>
  <r>
    <m/>
    <n v="1"/>
    <m/>
    <s v="Applications for the general public to drop pins on SW issues"/>
    <m/>
    <x v="7"/>
    <n v="18"/>
    <x v="1"/>
    <n v="4"/>
    <n v="1"/>
  </r>
  <r>
    <m/>
    <n v="1"/>
    <m/>
    <s v="Develop CIP with those points for the jurisdictions"/>
    <m/>
    <x v="8"/>
    <n v="16"/>
    <x v="1"/>
    <n v="4"/>
    <n v="1"/>
  </r>
  <r>
    <m/>
    <n v="1"/>
    <m/>
    <s v="Increased strength and frequency of storm events"/>
    <n v="1"/>
    <x v="11"/>
    <n v="7"/>
    <x v="2"/>
    <n v="2"/>
    <n v="1"/>
  </r>
  <r>
    <m/>
    <n v="1"/>
    <m/>
    <s v="Increased strength and frequency of storm events"/>
    <n v="1"/>
    <x v="18"/>
    <n v="9"/>
    <x v="2"/>
    <n v="2"/>
    <n v="1"/>
  </r>
  <r>
    <m/>
    <n v="1"/>
    <m/>
    <s v="Typically low-income, minority, or indigenous neighborhoods disproportionately burdened by pollution, industrial hazards, and climate change, with limited access to environmental benefits"/>
    <n v="1"/>
    <x v="0"/>
    <n v="5"/>
    <x v="0"/>
    <n v="1"/>
    <n v="1"/>
  </r>
  <r>
    <m/>
    <n v="1"/>
    <m/>
    <s v="Typically low-income, minority, or indigenous neighborhoods disproportionately burdened by pollution, industrial hazards, and climate change, with limited access to environmental benefits"/>
    <n v="1"/>
    <x v="3"/>
    <n v="10"/>
    <x v="2"/>
    <n v="2"/>
    <n v="1"/>
  </r>
  <r>
    <m/>
    <n v="1"/>
    <m/>
    <s v="Environmental Justice (EJ) Communities"/>
    <m/>
    <x v="15"/>
    <n v="13"/>
    <x v="1"/>
    <n v="4"/>
    <n v="1"/>
  </r>
  <r>
    <m/>
    <n v="1"/>
    <m/>
    <s v="Age of infrastructure, condition assessment, material, flood analysis studies, where impervious areas is not being treated"/>
    <n v="1"/>
    <x v="14"/>
    <n v="8"/>
    <x v="2"/>
    <n v="2"/>
    <n v="1"/>
  </r>
  <r>
    <m/>
    <n v="1"/>
    <m/>
    <s v="Age of infrastructure, condition assessment, material, flood analysis studies, where impervious areas is not being treated"/>
    <n v="1"/>
    <x v="5"/>
    <n v="3"/>
    <x v="0"/>
    <n v="1"/>
    <n v="1"/>
  </r>
  <r>
    <m/>
    <n v="1"/>
    <m/>
    <s v="Stormwater GIS inventory database at the city level"/>
    <m/>
    <x v="9"/>
    <n v="4"/>
    <x v="0"/>
    <n v="1"/>
    <n v="1"/>
  </r>
  <r>
    <m/>
    <n v="1"/>
    <m/>
    <s v="Databases of condition assessment for each inspection cycle, drainage area and watersheds, percent impervious, ground cover, land use, ownership and right of way, water bodies and streams, historical and projected rainfall"/>
    <m/>
    <x v="9"/>
    <n v="4"/>
    <x v="0"/>
    <n v="1"/>
    <n v="1"/>
  </r>
  <r>
    <m/>
    <n v="1"/>
    <m/>
    <s v="Lack of money, staff, support"/>
    <n v="1"/>
    <x v="4"/>
    <n v="2"/>
    <x v="0"/>
    <n v="1"/>
    <n v="1"/>
  </r>
  <r>
    <m/>
    <n v="1"/>
    <m/>
    <s v="Lack of money, staff, support"/>
    <n v="1"/>
    <x v="10"/>
    <n v="1"/>
    <x v="0"/>
    <n v="1"/>
    <n v="1"/>
  </r>
  <r>
    <m/>
    <n v="1"/>
    <m/>
    <s v="Lack of money, staff, support"/>
    <n v="1"/>
    <x v="7"/>
    <n v="18"/>
    <x v="1"/>
    <n v="4"/>
    <n v="1"/>
  </r>
  <r>
    <m/>
    <n v="1"/>
    <m/>
    <s v="Main barrier of funding, grants to support SW infrastructure"/>
    <m/>
    <x v="4"/>
    <n v="2"/>
    <x v="0"/>
    <n v="1"/>
    <n v="1"/>
  </r>
  <r>
    <m/>
    <n v="1"/>
    <m/>
    <s v="Need built date, usually coming from contract design sheets, not even as-built dates"/>
    <m/>
    <x v="9"/>
    <n v="4"/>
    <x v="0"/>
    <n v="1"/>
    <n v="1"/>
  </r>
  <r>
    <m/>
    <n v="1"/>
    <m/>
    <s v="Use zoning, land use, historic aerial imagery to see when land use changes"/>
    <m/>
    <x v="12"/>
    <n v="12"/>
    <x v="4"/>
    <n v="3"/>
    <n v="1"/>
  </r>
  <r>
    <m/>
    <n v="1"/>
    <m/>
    <s v="Need public input, the public knows where issues reside"/>
    <m/>
    <x v="19"/>
    <n v="17"/>
    <x v="1"/>
    <n v="4"/>
    <n v="1"/>
  </r>
  <r>
    <m/>
    <n v="1"/>
    <m/>
    <s v="Use a 2-month comment period with mapping to inform assessment "/>
    <m/>
    <x v="8"/>
    <n v="16"/>
    <x v="1"/>
    <n v="4"/>
    <n v="1"/>
  </r>
  <r>
    <m/>
    <n v="1"/>
    <m/>
    <s v="Sewer and water focus, not stormwater"/>
    <m/>
    <x v="1"/>
    <n v="14"/>
    <x v="1"/>
    <n v="4"/>
    <n v="1"/>
  </r>
  <r>
    <m/>
    <n v="1"/>
    <m/>
    <s v="Roadway and pavement analysis"/>
    <m/>
    <x v="14"/>
    <n v="8"/>
    <x v="2"/>
    <n v="2"/>
    <n v="1"/>
  </r>
  <r>
    <m/>
    <n v="1"/>
    <m/>
    <s v="Consider drones for better transportability"/>
    <m/>
    <x v="6"/>
    <n v="19"/>
    <x v="3"/>
    <n v="5"/>
    <n v="1"/>
  </r>
  <r>
    <m/>
    <n v="1"/>
    <m/>
    <s v="Climate change, sea level rise, and intense storm events"/>
    <n v="1"/>
    <x v="3"/>
    <n v="10"/>
    <x v="2"/>
    <n v="2"/>
    <n v="1"/>
  </r>
  <r>
    <m/>
    <n v="1"/>
    <m/>
    <s v="Climate change, sea level rise, and intense storm events"/>
    <n v="1"/>
    <x v="18"/>
    <n v="9"/>
    <x v="2"/>
    <n v="2"/>
    <n v="1"/>
  </r>
  <r>
    <m/>
    <n v="1"/>
    <m/>
    <s v="Climate change, sea level rise, and intense storm events"/>
    <n v="1"/>
    <x v="11"/>
    <n v="7"/>
    <x v="2"/>
    <n v="2"/>
    <n v="1"/>
  </r>
  <r>
    <m/>
    <n v="1"/>
    <m/>
    <s v="Stormwater infrastructure is not necessarily pipes, culverts, streams, or bridges. Everything is involved in managing stormwater"/>
    <m/>
    <x v="17"/>
    <n v="20"/>
    <x v="3"/>
    <n v="5"/>
    <n v="1"/>
  </r>
  <r>
    <m/>
    <m/>
    <n v="1"/>
    <s v="So factors that influence how to prioritize, obviously a known history of failures."/>
    <m/>
    <x v="1"/>
    <n v="14"/>
    <x v="1"/>
    <n v="4"/>
    <n v="1"/>
  </r>
  <r>
    <m/>
    <m/>
    <n v="1"/>
    <s v="You know you're going to fix what's broken"/>
    <m/>
    <x v="2"/>
    <n v="15"/>
    <x v="1"/>
    <n v="4"/>
    <n v="1"/>
  </r>
  <r>
    <m/>
    <m/>
    <n v="1"/>
    <s v="Frequency of flooding events, that's a huge factor"/>
    <m/>
    <x v="11"/>
    <n v="7"/>
    <x v="2"/>
    <n v="2"/>
    <n v="1"/>
  </r>
  <r>
    <m/>
    <m/>
    <n v="1"/>
    <s v="Unfortunately, you know, many communities in North Carolina have to be reactive"/>
    <m/>
    <x v="2"/>
    <n v="15"/>
    <x v="1"/>
    <n v="4"/>
    <n v="1"/>
  </r>
  <r>
    <m/>
    <m/>
    <n v="1"/>
    <s v="They address something when it tears over, when it breaks, or when a sinkhole opens up."/>
    <m/>
    <x v="2"/>
    <n v="15"/>
    <x v="1"/>
    <n v="4"/>
    <n v="1"/>
  </r>
  <r>
    <m/>
    <m/>
    <n v="1"/>
    <s v="It would be nice if folks were proactive and had funding to back that up, but that's not the case"/>
    <m/>
    <x v="4"/>
    <n v="2"/>
    <x v="0"/>
    <n v="1"/>
    <n v="1"/>
  </r>
  <r>
    <m/>
    <m/>
    <n v="1"/>
    <s v="Repairing damaged or failed infrastructure has to be a priority"/>
    <m/>
    <x v="1"/>
    <n v="14"/>
    <x v="1"/>
    <n v="4"/>
    <n v="1"/>
  </r>
  <r>
    <m/>
    <m/>
    <n v="1"/>
    <s v="Storm water ideally would be set up like your water and sewer funds as an enterprise fund where fees are assessed based on whatever factor is used, impervious area, whatever, but constant revenue generation that could create a capital improvements plan and systematically work through improvements. That would be ideal. That is not the case with a large number of communities in North Carolina. So those repairs come out of your standard budget."/>
    <m/>
    <x v="4"/>
    <n v="2"/>
    <x v="0"/>
    <n v="1"/>
    <n v="1"/>
  </r>
  <r>
    <m/>
    <m/>
    <n v="1"/>
    <s v="It is a portion of the general fund and other public works endeavors that's shared with public safety."/>
    <m/>
    <x v="4"/>
    <n v="2"/>
    <x v="0"/>
    <n v="1"/>
    <n v="1"/>
  </r>
  <r>
    <m/>
    <m/>
    <n v="1"/>
    <s v="So if something has to be cut, your funding for street repairs and stormwater infrastructure is going to be cut before police and fire"/>
    <m/>
    <x v="1"/>
    <n v="14"/>
    <x v="1"/>
    <n v="4"/>
    <n v="1"/>
  </r>
  <r>
    <m/>
    <m/>
    <n v="1"/>
    <s v="Hydraulic and hydrologic modeling is a huge tool that we're working with several clients now to do stormwater master plans or system-wide modeling."/>
    <n v="1"/>
    <x v="5"/>
    <n v="3"/>
    <x v="0"/>
    <n v="1"/>
    <n v="1"/>
  </r>
  <r>
    <m/>
    <m/>
    <n v="1"/>
    <s v="Hydraulic and hydrologic modeling is a huge tool that we're working with several clients now to do stormwater master plans or system-wide modeling."/>
    <n v="1"/>
    <x v="8"/>
    <n v="16"/>
    <x v="1"/>
    <n v="4"/>
    <n v="1"/>
  </r>
  <r>
    <m/>
    <m/>
    <n v="1"/>
    <s v="Hydraulic and hydrologic modeling is a huge tool that we're working with several clients now to do stormwater master plans or system-wide modeling."/>
    <n v="1"/>
    <x v="7"/>
    <n v="18"/>
    <x v="1"/>
    <n v="4"/>
    <n v="1"/>
  </r>
  <r>
    <m/>
    <m/>
    <n v="1"/>
    <s v="CAD, modeling software, general asset information and asset inventory programs where you go out and map your system"/>
    <m/>
    <x v="9"/>
    <n v="4"/>
    <x v="0"/>
    <n v="1"/>
    <n v="1"/>
  </r>
  <r>
    <m/>
    <m/>
    <n v="1"/>
    <s v="DEQ and the NPDES permitting has a requirement for that, but folks are still trying to get a complete and comprehensive system map."/>
    <n v="1"/>
    <x v="6"/>
    <n v="19"/>
    <x v="3"/>
    <n v="5"/>
    <n v="1"/>
  </r>
  <r>
    <m/>
    <m/>
    <n v="1"/>
    <s v="DEQ and the NPDES permitting has a requirement for that, but folks are still trying to get a complete and comprehensive system map."/>
    <n v="1"/>
    <x v="15"/>
    <n v="13"/>
    <x v="1"/>
    <n v="4"/>
    <n v="1"/>
  </r>
  <r>
    <m/>
    <m/>
    <n v="1"/>
    <s v="A lot of folks don't have their entire system mapped yet"/>
    <m/>
    <x v="9"/>
    <n v="4"/>
    <x v="0"/>
    <n v="1"/>
    <n v="1"/>
  </r>
  <r>
    <m/>
    <m/>
    <n v="1"/>
    <s v="Whenever that storm system leaves the right of way, it's in no man's land and a private property owner doesn't know it's there"/>
    <m/>
    <x v="1"/>
    <n v="14"/>
    <x v="1"/>
    <n v="4"/>
    <n v="1"/>
  </r>
  <r>
    <m/>
    <m/>
    <n v="1"/>
    <s v="City doesn't want to claim responsibility because again, they don't know what's there."/>
    <m/>
    <x v="17"/>
    <n v="20"/>
    <x v="3"/>
    <n v="5"/>
    <n v="1"/>
  </r>
  <r>
    <m/>
    <m/>
    <n v="1"/>
    <s v="Funding, funding, funding."/>
    <m/>
    <x v="4"/>
    <n v="2"/>
    <x v="0"/>
    <n v="1"/>
    <n v="1"/>
  </r>
  <r>
    <m/>
    <m/>
    <n v="1"/>
    <s v="So getting cities to understand that in the case of a storm system requiring dedicated drainage easements outside of the right of way, those as-built drawings is a necessity."/>
    <m/>
    <x v="1"/>
    <n v="14"/>
    <x v="1"/>
    <n v="4"/>
    <n v="1"/>
  </r>
  <r>
    <m/>
    <m/>
    <n v="1"/>
    <s v="Anything that predates the 2000s, you may or may not have a drainage easement, and you may or may not have an as-built for it."/>
    <m/>
    <x v="9"/>
    <n v="4"/>
    <x v="0"/>
    <n v="1"/>
    <n v="1"/>
  </r>
  <r>
    <m/>
    <m/>
    <n v="1"/>
    <s v="There's just not enough money out there to even map the system."/>
    <m/>
    <x v="4"/>
    <n v="2"/>
    <x v="0"/>
    <n v="1"/>
    <n v="1"/>
  </r>
  <r>
    <m/>
    <m/>
    <n v="1"/>
    <s v="From that map, you can begin programming systematic repairs. You'll know what you're looking for in the event of a failure."/>
    <m/>
    <x v="9"/>
    <n v="4"/>
    <x v="0"/>
    <n v="1"/>
    <n v="1"/>
  </r>
  <r>
    <m/>
    <m/>
    <n v="1"/>
    <s v="It's out of sight, out of mind, as long as the water's not ponding in my street or on my yard."/>
    <m/>
    <x v="2"/>
    <n v="15"/>
    <x v="1"/>
    <n v="4"/>
    <n v="1"/>
  </r>
  <r>
    <m/>
    <m/>
    <n v="1"/>
    <s v="Without that map, you are essentially flying blind, and it all comes down to funding. _x000a_I'll go a bit further, political will. "/>
    <m/>
    <x v="15"/>
    <n v="13"/>
    <x v="1"/>
    <n v="4"/>
    <n v="1"/>
  </r>
  <r>
    <m/>
    <m/>
    <n v="1"/>
    <s v="But we have to do the public education component to make folks understand why that's necessary and then start generating revenue to address some of these issues."/>
    <m/>
    <x v="19"/>
    <n v="17"/>
    <x v="1"/>
    <n v="4"/>
    <n v="1"/>
  </r>
  <r>
    <m/>
    <m/>
    <n v="1"/>
    <s v="Stormwater lags, 20 to 50 years behind other buried infrastructure, in folks even valuing and placing the importance on that system"/>
    <m/>
    <x v="1"/>
    <n v="14"/>
    <x v="1"/>
    <n v="4"/>
    <n v="1"/>
  </r>
  <r>
    <m/>
    <m/>
    <n v="1"/>
    <s v="We've done a couple of those asset inventories, assessments, and master plans. "/>
    <m/>
    <x v="5"/>
    <n v="3"/>
    <x v="0"/>
    <n v="1"/>
    <n v="1"/>
  </r>
  <r>
    <m/>
    <m/>
    <n v="1"/>
    <s v="That's a 10-year window with programs and projects throughout. Now, obviously, if you have a failure, you kind of need to jump on that immediately. "/>
    <m/>
    <x v="0"/>
    <n v="5"/>
    <x v="0"/>
    <n v="1"/>
    <n v="1"/>
  </r>
  <r>
    <m/>
    <m/>
    <n v="1"/>
    <s v="In addition to the modeling and the system map, we'll rely on a work order history because that's going to point to frequent repair or failure areas. "/>
    <m/>
    <x v="9"/>
    <n v="4"/>
    <x v="0"/>
    <n v="1"/>
    <n v="1"/>
  </r>
  <r>
    <m/>
    <m/>
    <n v="1"/>
    <s v="We're comparing those two data sets and identifying areas for replacement and planning projects based on the hot spots or heat areas that are generated through the combination of those two data sources."/>
    <m/>
    <x v="8"/>
    <n v="16"/>
    <x v="1"/>
    <n v="4"/>
    <n v="1"/>
  </r>
  <r>
    <m/>
    <m/>
    <n v="1"/>
    <s v="It’s one thing to know a pipe is there. It’s completely different to see the joint failure 50 feet under."/>
    <m/>
    <x v="9"/>
    <n v="4"/>
    <x v="0"/>
    <n v="1"/>
    <n v="1"/>
  </r>
  <r>
    <m/>
    <m/>
    <n v="1"/>
    <s v="Those are expensive pieces of equipment."/>
    <m/>
    <x v="4"/>
    <n v="2"/>
    <x v="0"/>
    <n v="1"/>
    <n v="1"/>
  </r>
  <r>
    <m/>
    <m/>
    <n v="1"/>
    <s v="I've seen them get stuck under the road, and you have to dig the road up 20 feet deep."/>
    <m/>
    <x v="5"/>
    <n v="3"/>
    <x v="0"/>
    <n v="1"/>
    <n v="1"/>
  </r>
  <r>
    <m/>
    <m/>
    <n v="1"/>
    <s v="From the administrative perspective, accurate CIPs, and we'll say a budget over that 10-year window to do what we know we need to do, but how to fund that and budget for annually. That's always a conversation for managerial staff."/>
    <m/>
    <x v="8"/>
    <n v="16"/>
    <x v="1"/>
    <n v="4"/>
    <n v="1"/>
  </r>
  <r>
    <n v="1"/>
    <m/>
    <m/>
    <s v="I'd say where we’re at with what funding we've done so far. It's a small drop in the bucket of what's probably what's needed. "/>
    <m/>
    <x v="4"/>
    <n v="2"/>
    <x v="0"/>
    <n v="1"/>
    <n v="1"/>
  </r>
  <r>
    <n v="1"/>
    <m/>
    <m/>
    <s v="Stormwater is just beginning to be looked at for funding"/>
    <m/>
    <x v="4"/>
    <n v="2"/>
    <x v="0"/>
    <n v="1"/>
    <n v="1"/>
  </r>
  <r>
    <n v="1"/>
    <m/>
    <m/>
    <s v="That was probably about going on 2 1/2 years now that we haven't gotten any more funding for LASII since we got that $19 million"/>
    <m/>
    <x v="4"/>
    <n v="2"/>
    <x v="0"/>
    <n v="1"/>
    <n v="1"/>
  </r>
  <r>
    <n v="1"/>
    <m/>
    <m/>
    <s v="[Stormwater] is needed and it needs to be addressed at some point."/>
    <m/>
    <x v="8"/>
    <n v="16"/>
    <x v="1"/>
    <n v="4"/>
    <n v="1"/>
  </r>
  <r>
    <n v="1"/>
    <m/>
    <m/>
    <s v="They let us know by asking for funding, and then we see kind of what's needed out there"/>
    <m/>
    <x v="8"/>
    <n v="16"/>
    <x v="1"/>
    <n v="4"/>
    <n v="1"/>
  </r>
  <r>
    <n v="1"/>
    <m/>
    <m/>
    <s v="If we had a pot of money, we would see what comes in, and we prioritize based on our priority rating system."/>
    <m/>
    <x v="1"/>
    <n v="14"/>
    <x v="1"/>
    <n v="4"/>
    <n v="1"/>
  </r>
  <r>
    <n v="1"/>
    <m/>
    <m/>
    <s v="We fund projects that lead towards water quality over water quantity"/>
    <m/>
    <x v="8"/>
    <n v="16"/>
    <x v="1"/>
    <n v="4"/>
    <n v="1"/>
  </r>
  <r>
    <n v="1"/>
    <m/>
    <m/>
    <s v="We don't have any data because we're not the ones that are, well, we're not the ones that are coming up with the projects. "/>
    <m/>
    <x v="9"/>
    <n v="4"/>
    <x v="0"/>
    <n v="1"/>
    <n v="1"/>
  </r>
  <r>
    <n v="1"/>
    <m/>
    <m/>
    <s v="We looked at what the needs were that were out there, what people needed as far as stormwater infrastructure, what kind of projects that we want to get."/>
    <m/>
    <x v="19"/>
    <n v="17"/>
    <x v="1"/>
    <n v="4"/>
    <n v="1"/>
  </r>
  <r>
    <n v="1"/>
    <m/>
    <m/>
    <s v="We talked to other agencies on what they were doing to see kind of what how they were addressing stormwater in their group"/>
    <m/>
    <x v="7"/>
    <n v="18"/>
    <x v="1"/>
    <n v="4"/>
    <n v="1"/>
  </r>
  <r>
    <n v="1"/>
    <m/>
    <m/>
    <s v="They fill that priority rating, a score sheet out and based on what they are providing, the project purpose, project benefits, system management, as well as affordability, kind of drives what the things that those are the four categories in that priority rating system that they have to fill out in order to get funded. "/>
    <m/>
    <x v="8"/>
    <n v="16"/>
    <x v="1"/>
    <n v="4"/>
    <n v="1"/>
  </r>
  <r>
    <n v="1"/>
    <m/>
    <m/>
    <s v="The more they know about their system, the chance of them getting funded increases"/>
    <n v="1"/>
    <x v="5"/>
    <n v="3"/>
    <x v="0"/>
    <n v="1"/>
    <n v="1"/>
  </r>
  <r>
    <n v="1"/>
    <m/>
    <m/>
    <s v="The more they know about their system, the chance of them getting funded increases"/>
    <n v="1"/>
    <x v="4"/>
    <n v="2"/>
    <x v="0"/>
    <n v="1"/>
    <n v="1"/>
  </r>
  <r>
    <n v="1"/>
    <m/>
    <m/>
    <s v="Funding is one of the barriers since we've not been funded."/>
    <m/>
    <x v="4"/>
    <n v="2"/>
    <x v="0"/>
    <n v="1"/>
    <n v="1"/>
  </r>
  <r>
    <n v="1"/>
    <m/>
    <m/>
    <s v="Local government units look for free money first, especially if it's out there."/>
    <m/>
    <x v="8"/>
    <n v="16"/>
    <x v="1"/>
    <n v="4"/>
    <n v="1"/>
  </r>
  <r>
    <n v="1"/>
    <m/>
    <m/>
    <s v="The only thing we have right now to fund is the SRF Green Project Reserve Program, which is a loan program versus a grant program. A little bit less likely for somebody to jump on that to get funding versus grants."/>
    <m/>
    <x v="1"/>
    <n v="14"/>
    <x v="1"/>
    <n v="4"/>
    <n v="1"/>
  </r>
  <r>
    <n v="1"/>
    <m/>
    <m/>
    <s v="Planning grants are opportunities to do an asset inventory assessment. "/>
    <m/>
    <x v="9"/>
    <n v="4"/>
    <x v="0"/>
    <n v="1"/>
    <n v="1"/>
  </r>
  <r>
    <n v="1"/>
    <m/>
    <m/>
    <s v="A lot of places still don't know what their wastewater system is, and it's much less likely that they know what their stormwater infrastructure is."/>
    <m/>
    <x v="1"/>
    <n v="14"/>
    <x v="1"/>
    <n v="4"/>
    <n v="1"/>
  </r>
  <r>
    <n v="1"/>
    <m/>
    <m/>
    <s v="Knowing what you got first and seeing what you can do to manage that stormwater through some kind of stormwater control measures and treat that stormwater to lessen the impact on the environment is vital in managing climate change in the future. "/>
    <n v="1"/>
    <x v="8"/>
    <n v="16"/>
    <x v="1"/>
    <n v="4"/>
    <n v="1"/>
  </r>
  <r>
    <n v="1"/>
    <m/>
    <m/>
    <s v="Knowing what you got first and seeing what you can do to manage that stormwater through some kind of stormwater control measures and treat that stormwater to lessen the impact on the environment is vital in managing climate change in the future. "/>
    <n v="1"/>
    <x v="6"/>
    <n v="19"/>
    <x v="3"/>
    <n v="5"/>
    <n v="1"/>
  </r>
  <r>
    <n v="1"/>
    <m/>
    <m/>
    <s v="Knowing what you got first and seeing what you can do to manage that stormwater through some kind of stormwater control measures and treat that stormwater to lessen the impact on the environment is vital in managing climate change in the future. "/>
    <n v="1"/>
    <x v="3"/>
    <n v="10"/>
    <x v="2"/>
    <n v="2"/>
    <n v="1"/>
  </r>
  <r>
    <n v="1"/>
    <m/>
    <m/>
    <s v="As we move on, more municipalities will be required to deal with stormwater whether they want to or not, because we're seeing it now, especially at our coast, groundwater levels are rising systematically, with more impacts from smaller storm events."/>
    <n v="1"/>
    <x v="11"/>
    <n v="7"/>
    <x v="2"/>
    <n v="2"/>
    <n v="1"/>
  </r>
  <r>
    <n v="1"/>
    <m/>
    <m/>
    <s v="As we move on, more municipalities will be required to deal with stormwater whether they want to or not, because we're seeing it now, especially at our coast, groundwater levels are rising systematically, more impacts from smaller storm events."/>
    <n v="1"/>
    <x v="1"/>
    <n v="14"/>
    <x v="1"/>
    <n v="4"/>
    <n v="1"/>
  </r>
  <r>
    <n v="1"/>
    <m/>
    <m/>
    <s v="What we do is assist local communities in staying compliant with their floodplain management regulations. "/>
    <m/>
    <x v="6"/>
    <n v="19"/>
    <x v="3"/>
    <n v="5"/>
    <n v="1"/>
  </r>
  <r>
    <n v="1"/>
    <m/>
    <m/>
    <s v="Communities across the United States join the National Flood Insurance Program to be able to have federally backed flood insurance. "/>
    <m/>
    <x v="7"/>
    <n v="18"/>
    <x v="1"/>
    <n v="4"/>
    <n v="1"/>
  </r>
  <r>
    <n v="1"/>
    <m/>
    <m/>
    <s v="When they do that, they have to adopt the minimum floodplain management regulations found in the 44 CFR. "/>
    <m/>
    <x v="6"/>
    <n v="19"/>
    <x v="3"/>
    <n v="5"/>
    <n v="1"/>
  </r>
  <r>
    <n v="1"/>
    <m/>
    <m/>
    <s v="[44 CFR] was originally conceived in 68 or adopted in 68 and really haven't had any substantive updates to them since then. We're kind of behind the game on that. "/>
    <m/>
    <x v="1"/>
    <n v="14"/>
    <x v="1"/>
    <n v="4"/>
    <n v="1"/>
  </r>
  <r>
    <n v="1"/>
    <m/>
    <m/>
    <s v="We do training, we go out and we do floodplain management program assessments. We try to help them. We do not have regulatory authority, so we can't say you're doing this wrong. "/>
    <m/>
    <x v="5"/>
    <n v="3"/>
    <x v="0"/>
    <n v="1"/>
    <n v="1"/>
  </r>
  <r>
    <n v="1"/>
    <m/>
    <m/>
    <s v="I think the nature of the water infrastructure and stormwater infrastructure is designed to be flooded, to withstand those things. "/>
    <m/>
    <x v="16"/>
    <n v="6"/>
    <x v="2"/>
    <n v="2"/>
    <n v="1"/>
  </r>
  <r>
    <n v="1"/>
    <m/>
    <m/>
    <s v="However, when we're building in more vulnerable situations, like we touched on at the Outer Banks last week, erosion on the ocean front is undermining septic systems structures altogether. Collapsing. When we continue to keep structures there instead of trying to move them back or put them in a different spot, we're really seeing that vulnerability. "/>
    <m/>
    <x v="18"/>
    <n v="9"/>
    <x v="2"/>
    <n v="2"/>
    <n v="1"/>
  </r>
  <r>
    <n v="1"/>
    <m/>
    <m/>
    <s v="Going into the future, we're going to see more vulnerability just due to sea level change and things like that."/>
    <m/>
    <x v="3"/>
    <n v="10"/>
    <x v="2"/>
    <n v="2"/>
    <n v="1"/>
  </r>
  <r>
    <n v="1"/>
    <m/>
    <m/>
    <s v="From a floodplain management perspective, we have regulations in the 44 CFR as minimum standards for substantially damaged structures."/>
    <m/>
    <x v="5"/>
    <n v="3"/>
    <x v="0"/>
    <n v="1"/>
    <n v="1"/>
  </r>
  <r>
    <n v="1"/>
    <m/>
    <m/>
    <s v="We're going to be looking at development in those damages to those existing structures. Anything new has to comply."/>
    <m/>
    <x v="13"/>
    <n v="11"/>
    <x v="4"/>
    <n v="3"/>
    <n v="1"/>
  </r>
  <r>
    <n v="1"/>
    <m/>
    <m/>
    <s v="The FEMA Mapping Service Center is the nationwide official flood maps for the United States. North Carolina has this exemplary mapping program. We developed the North Carolina Flood Risk Information System. We call it NC FRIS. That is North Carolina's official flood maps."/>
    <m/>
    <x v="9"/>
    <n v="4"/>
    <x v="0"/>
    <n v="1"/>
    <n v="1"/>
  </r>
  <r>
    <n v="1"/>
    <m/>
    <m/>
    <s v="I do think that we don't have a clear understanding of how old some of our systems are. So maybe we are lacking in surveys of what's existing and what is not, right?"/>
    <m/>
    <x v="9"/>
    <n v="4"/>
    <x v="0"/>
    <n v="1"/>
    <n v="1"/>
  </r>
  <r>
    <n v="1"/>
    <m/>
    <m/>
    <s v="I feel like there are definitely rules and regulations that change with different administrations. "/>
    <m/>
    <x v="15"/>
    <n v="13"/>
    <x v="1"/>
    <n v="4"/>
    <n v="1"/>
  </r>
  <r>
    <n v="1"/>
    <m/>
    <m/>
    <s v="We have an administration that really understands the importance of stormwater retention and treatment. And then we have the next administration that kind of relaxes those rules. So, we have this wavering thing. The importance isn't spread across the board."/>
    <m/>
    <x v="1"/>
    <n v="14"/>
    <x v="1"/>
    <n v="4"/>
    <n v="1"/>
  </r>
  <r>
    <n v="1"/>
    <m/>
    <m/>
    <s v="I think the local folks know their vulnerabilities the best and they've understood and seen how different events affect their cities and municipalities or counties. "/>
    <m/>
    <x v="19"/>
    <n v="17"/>
    <x v="1"/>
    <n v="4"/>
    <n v="1"/>
  </r>
  <r>
    <n v="1"/>
    <m/>
    <m/>
    <s v="If they can assess their vulnerabilities and draft those regulations and rules to fit their standards, obviously, meeting the minimum. And then if we have to go higher because of what we understand in that location, we need to do that. "/>
    <m/>
    <x v="6"/>
    <n v="19"/>
    <x v="3"/>
    <n v="5"/>
    <n v="1"/>
  </r>
  <r>
    <n v="1"/>
    <m/>
    <m/>
    <s v="Today is the day to start doing that. Yesterday was the day to start doing that, but we're running on a funding mechanism that isn't always going to be there or it's volatile at at the best. "/>
    <m/>
    <x v="4"/>
    <n v="2"/>
    <x v="0"/>
    <n v="1"/>
    <n v="1"/>
  </r>
  <r>
    <n v="1"/>
    <m/>
    <m/>
    <s v="We used sea level rise and sea level projections to help us draft that ordinance, and we really set some higher standards. "/>
    <m/>
    <x v="8"/>
    <n v="16"/>
    <x v="1"/>
    <n v="4"/>
    <n v="1"/>
  </r>
  <r>
    <n v="1"/>
    <m/>
    <m/>
    <s v="We have used those tools, and it's a really good process to go through, and I think it sets a good example for our cities and towns."/>
    <m/>
    <x v="5"/>
    <n v="3"/>
    <x v="0"/>
    <n v="1"/>
    <n v="1"/>
  </r>
  <r>
    <n v="1"/>
    <m/>
    <m/>
    <s v="Currently, FEMA sets a standard; really, the federal government sets the standard of what we set our regulatory flood maps to. "/>
    <m/>
    <x v="6"/>
    <n v="19"/>
    <x v="3"/>
    <n v="5"/>
    <n v="1"/>
  </r>
  <r>
    <n v="1"/>
    <m/>
    <m/>
    <s v="So we're missing out on a whole bunch of data that we could. So we're not taking multi-hazards into account. "/>
    <m/>
    <x v="17"/>
    <n v="20"/>
    <x v="3"/>
    <n v="5"/>
    <n v="1"/>
  </r>
  <r>
    <n v="1"/>
    <m/>
    <m/>
    <s v="Citizens moving into locations and trying to plan where to invest their money or retire, you know, all those things. "/>
    <m/>
    <x v="13"/>
    <n v="11"/>
    <x v="4"/>
    <n v="3"/>
    <n v="1"/>
  </r>
  <r>
    <n v="1"/>
    <m/>
    <m/>
    <s v="But it will also lend tools to local governments to better regulate that kind of development."/>
    <n v="1"/>
    <x v="6"/>
    <n v="19"/>
    <x v="3"/>
    <n v="5"/>
    <n v="1"/>
  </r>
  <r>
    <n v="1"/>
    <m/>
    <m/>
    <s v="But it will also lend tools to local governments to better regulate that kind of development."/>
    <n v="1"/>
    <x v="8"/>
    <n v="16"/>
    <x v="1"/>
    <n v="4"/>
    <n v="1"/>
  </r>
  <r>
    <n v="1"/>
    <m/>
    <m/>
    <s v="So, availability and awareness. I think there are a lot of communities that don't have the availability to these tools. Everything's online, but not everybody's online. "/>
    <m/>
    <x v="0"/>
    <n v="5"/>
    <x v="0"/>
    <n v="1"/>
    <n v="1"/>
  </r>
  <r>
    <n v="1"/>
    <m/>
    <m/>
    <s v="I think that we really need to make a concerted effort to make people aware of what's available to them and how to plan for whatever it is that they're planning for."/>
    <m/>
    <x v="19"/>
    <n v="17"/>
    <x v="1"/>
    <n v="4"/>
    <n v="1"/>
  </r>
  <r>
    <n v="1"/>
    <m/>
    <m/>
    <s v="So we do put a high priority on maintenance. "/>
    <m/>
    <x v="1"/>
    <n v="14"/>
    <x v="1"/>
    <n v="4"/>
    <n v="1"/>
  </r>
  <r>
    <n v="1"/>
    <m/>
    <m/>
    <s v="We know that we won't get any more of those from an environmental standpoint; we would never be granted, nor would we necessarily want to add more. "/>
    <m/>
    <x v="4"/>
    <n v="2"/>
    <x v="0"/>
    <n v="1"/>
    <n v="1"/>
  </r>
  <r>
    <n v="1"/>
    <m/>
    <m/>
    <s v="We know that maintaining a system that gets the water to those outfalls, efficiency is critically important."/>
    <m/>
    <x v="1"/>
    <n v="14"/>
    <x v="1"/>
    <n v="4"/>
    <n v="1"/>
  </r>
  <r>
    <n v="1"/>
    <m/>
    <m/>
    <s v="Some areas where we can't, we know for various reasons, such as distance, the existing configuration of the infrastructure. "/>
    <m/>
    <x v="9"/>
    <n v="4"/>
    <x v="0"/>
    <n v="1"/>
    <n v="1"/>
  </r>
  <r>
    <n v="1"/>
    <m/>
    <m/>
    <s v="We know that there are still some storms we cannot get the water to those outfalls in time before we have flooding"/>
    <m/>
    <x v="2"/>
    <n v="15"/>
    <x v="1"/>
    <n v="4"/>
    <n v="1"/>
  </r>
  <r>
    <n v="1"/>
    <m/>
    <m/>
    <s v="Our second sort of threat is to fall back on mechanical solutions, on pumped solutions and then our third is to have a pretty robust system of regulation for maintaining stormwater and dealing with it on site. "/>
    <m/>
    <x v="8"/>
    <n v="16"/>
    <x v="1"/>
    <n v="4"/>
    <n v="1"/>
  </r>
  <r>
    <n v="1"/>
    <m/>
    <m/>
    <s v="We're early in the stages of installing a system of monitors to give us a snapshot of what's happening in the groundwater. "/>
    <m/>
    <x v="9"/>
    <n v="4"/>
    <x v="0"/>
    <n v="1"/>
    <n v="1"/>
  </r>
  <r>
    <n v="1"/>
    <m/>
    <m/>
    <s v="We know that if we don't deal effectively with stormwater and move it out, we run a higher risk of intercepting wastewater sources. "/>
    <m/>
    <x v="17"/>
    <n v="20"/>
    <x v="3"/>
    <n v="5"/>
    <n v="1"/>
  </r>
  <r>
    <n v="1"/>
    <m/>
    <m/>
    <s v="Data for stormwater in our context; it's kind of hard to come by. "/>
    <m/>
    <x v="9"/>
    <n v="4"/>
    <x v="0"/>
    <n v="1"/>
    <n v="1"/>
  </r>
  <r>
    <n v="1"/>
    <m/>
    <m/>
    <s v="A lot of it is visual, in terms of observing the system, inspecting the system. So we do have a regular schedule of visual inspection of all of the infrastructure. The open ditches are pretty easy to see. We use cameras to inspect wherever we have pipes in the system."/>
    <m/>
    <x v="5"/>
    <n v="3"/>
    <x v="0"/>
    <n v="1"/>
    <n v="1"/>
  </r>
  <r>
    <n v="1"/>
    <m/>
    <m/>
    <s v="I'm not aware that we are doing a lot of measuring of stormwater in the and its flow in our system, in our network"/>
    <m/>
    <x v="9"/>
    <n v="4"/>
    <x v="0"/>
    <n v="1"/>
    <n v="1"/>
  </r>
  <r>
    <n v="1"/>
    <m/>
    <m/>
    <s v="We do have a fairly detailed inventory and a regular system of inspection."/>
    <m/>
    <x v="6"/>
    <n v="19"/>
    <x v="3"/>
    <n v="5"/>
    <n v="1"/>
  </r>
  <r>
    <n v="1"/>
    <m/>
    <m/>
    <s v="I would be surprised if our assets were not seen at least every two years."/>
    <m/>
    <x v="6"/>
    <n v="19"/>
    <x v="3"/>
    <n v="5"/>
    <n v="1"/>
  </r>
  <r>
    <n v="1"/>
    <m/>
    <m/>
    <s v="I think most of it in terms of public services staff, it's not necessarily an engineer, but somebody is seeing all of it and can bring problems to the table."/>
    <n v="1"/>
    <x v="7"/>
    <n v="18"/>
    <x v="1"/>
    <n v="4"/>
    <n v="1"/>
  </r>
  <r>
    <n v="1"/>
    <m/>
    <m/>
    <s v="I think most of it in terms of public services staff, it's not necessarily an engineer, but somebody is seeing all of it and can bring problems to the table."/>
    <n v="1"/>
    <x v="19"/>
    <n v="17"/>
    <x v="1"/>
    <n v="4"/>
    <n v="1"/>
  </r>
  <r>
    <n v="1"/>
    <m/>
    <m/>
    <s v="I don't know how deep our resources are for actual maintenance and the specialized equipment we might need."/>
    <m/>
    <x v="5"/>
    <n v="3"/>
    <x v="0"/>
    <n v="1"/>
    <n v="1"/>
  </r>
  <r>
    <n v="1"/>
    <m/>
    <m/>
    <s v="We do have a lot of aquatic vegetation growing in basically stagnant or sitting water in a lot of these systems. That vegetation over time, if you don't maintain that ditch and remove that vegetation fairly frequently, it does hinder the movement of stormwater."/>
    <m/>
    <x v="17"/>
    <n v="20"/>
    <x v="3"/>
    <n v="5"/>
    <n v="1"/>
  </r>
  <r>
    <n v="1"/>
    <m/>
    <m/>
    <s v="Two, because our collection system is open ditches. That's the biggest part of the system, and it's flat, which means there's not a lot of flow. "/>
    <m/>
    <x v="17"/>
    <n v="20"/>
    <x v="3"/>
    <n v="5"/>
    <n v="1"/>
  </r>
  <r>
    <n v="1"/>
    <m/>
    <m/>
    <s v="I think if we knew whether we were where and whether we were having wastewater infiltration into the system. I think we knew those places, and that's one of the things we are trying to figure out."/>
    <m/>
    <x v="9"/>
    <n v="4"/>
    <x v="0"/>
    <n v="1"/>
    <n v="1"/>
  </r>
  <r>
    <n v="1"/>
    <m/>
    <m/>
    <s v="I think we might prioritize or modify the collection system in those places if we knew that."/>
    <m/>
    <x v="1"/>
    <n v="14"/>
    <x v="1"/>
    <n v="4"/>
    <n v="1"/>
  </r>
  <r>
    <n v="1"/>
    <m/>
    <m/>
    <s v="We installed it in a frequently flooded area. We installed catch basins, pipe, pump, and we put an infiltration field in one of the frontal dunes."/>
    <m/>
    <x v="16"/>
    <n v="6"/>
    <x v="2"/>
    <n v="2"/>
    <n v="1"/>
  </r>
  <r>
    <n v="1"/>
    <m/>
    <m/>
    <s v="So we collect the stormwater runoff from that stretch of road through the drop inlets and pump it into this field, where it's then disposed of in the dune and percolates down through."/>
    <m/>
    <x v="5"/>
    <n v="3"/>
    <x v="0"/>
    <n v="1"/>
    <n v="1"/>
  </r>
  <r>
    <n v="1"/>
    <m/>
    <m/>
    <s v="Stormwater infrastructure, once you put it in the ground, it's there for a long time. "/>
    <m/>
    <x v="17"/>
    <n v="20"/>
    <x v="3"/>
    <n v="5"/>
    <n v="1"/>
  </r>
  <r>
    <n v="1"/>
    <m/>
    <m/>
    <s v="Consider sea level rise and its impact on the water table and everything that we build."/>
    <m/>
    <x v="3"/>
    <n v="10"/>
    <x v="2"/>
    <n v="2"/>
    <n v="1"/>
  </r>
  <r>
    <n v="1"/>
    <m/>
    <m/>
    <s v="You heard the Jacksonville stormwater manager say a lot of their infrastructure is now submerged in the water table in such a way that it's not operating effectively."/>
    <m/>
    <x v="16"/>
    <n v="6"/>
    <x v="2"/>
    <n v="2"/>
    <n v="1"/>
  </r>
  <r>
    <n v="1"/>
    <m/>
    <m/>
    <s v="So, I would want our staff to be thinking at 25 to 50 years ahead when we put infrastructure in the ground, and the other is to consider areas of the town that may be susceptible to erosion and its impact on collection infrastructure. "/>
    <n v="1"/>
    <x v="8"/>
    <n v="16"/>
    <x v="1"/>
    <n v="4"/>
    <n v="1"/>
  </r>
  <r>
    <n v="1"/>
    <m/>
    <m/>
    <s v="So, I would want our staff to be thinking at 25 to 50 years ahead when we put infrastructure in the ground, and the other is to consider areas of the town that may be susceptible to erosion and its impact on collection infrastructure. "/>
    <n v="1"/>
    <x v="1"/>
    <n v="14"/>
    <x v="1"/>
    <n v="4"/>
    <n v="1"/>
  </r>
  <r>
    <n v="1"/>
    <m/>
    <m/>
    <s v="All of those outfalls are in the ocean and we have a highly erodible beach, which we address with beach nourishment. "/>
    <m/>
    <x v="1"/>
    <n v="14"/>
    <x v="1"/>
    <n v="4"/>
    <n v="1"/>
  </r>
  <r>
    <n v="1"/>
    <m/>
    <m/>
    <s v="I think someday some future board is going to decide that beach nourishment is no longer an option because it's gotten too expensive."/>
    <m/>
    <x v="4"/>
    <n v="2"/>
    <x v="0"/>
    <n v="1"/>
    <n v="1"/>
  </r>
  <r>
    <n v="1"/>
    <m/>
    <m/>
    <s v="That's going to affect those outfalls and the whole sort of stormwater collection infrastructure that's attached to those. So that's a long-term consideration."/>
    <m/>
    <x v="8"/>
    <n v="16"/>
    <x v="1"/>
    <n v="4"/>
    <n v="1"/>
  </r>
  <r>
    <n v="1"/>
    <m/>
    <m/>
    <s v="The other is to think of an elevated water table from sea level rise, think of erosion and its impact on the infrastructure, especially the outfalls. "/>
    <m/>
    <x v="3"/>
    <n v="10"/>
    <x v="2"/>
    <n v="2"/>
    <n v="1"/>
  </r>
  <r>
    <n v="1"/>
    <m/>
    <m/>
    <s v="Then finally think about those flood-prone areas that are low lying, that unless we're willing to someday consider retreat from those areas or diking and pumping or some kind of extreme measure."/>
    <m/>
    <x v="16"/>
    <n v="6"/>
    <x v="2"/>
    <n v="2"/>
    <n v="1"/>
  </r>
  <r>
    <m/>
    <m/>
    <n v="1"/>
    <s v="I've got three field technicians that work for me that does all of the testing and monitoring. It helps me with education, does all illicit discharges, that kind of stuff. "/>
    <m/>
    <x v="7"/>
    <n v="18"/>
    <x v="1"/>
    <n v="4"/>
    <n v="1"/>
  </r>
  <r>
    <m/>
    <m/>
    <n v="1"/>
    <s v="So, any hurricanes that come into our area, we are equally impacted, not only from wind, but from storm surge, because of the mouth of the river. "/>
    <m/>
    <x v="18"/>
    <n v="9"/>
    <x v="2"/>
    <n v="2"/>
    <n v="1"/>
  </r>
  <r>
    <m/>
    <m/>
    <n v="1"/>
    <s v="The wind blows the water straight up, so during Florence, you know, we had five to eight feet of flooding in all of our areas, for almost two weeks. "/>
    <m/>
    <x v="16"/>
    <n v="6"/>
    <x v="2"/>
    <n v="2"/>
    <n v="1"/>
  </r>
  <r>
    <m/>
    <m/>
    <n v="1"/>
    <s v="My office was an island. We couldn't even get to it because there was water all the way around it. "/>
    <m/>
    <x v="16"/>
    <n v="6"/>
    <x v="2"/>
    <n v="2"/>
    <n v="1"/>
  </r>
  <r>
    <m/>
    <m/>
    <n v="1"/>
    <s v="While we're not on the beach or the coast, which would be a five, I would put us between a three and a four."/>
    <m/>
    <x v="1"/>
    <n v="14"/>
    <x v="1"/>
    <n v="4"/>
    <n v="1"/>
  </r>
  <r>
    <m/>
    <m/>
    <n v="1"/>
    <s v="With that, we have certain responsibilities that we have to follow under the NPDE permit."/>
    <m/>
    <x v="1"/>
    <n v="14"/>
    <x v="1"/>
    <n v="4"/>
    <n v="1"/>
  </r>
  <r>
    <m/>
    <m/>
    <n v="1"/>
    <s v="I apply for grant money to address watersheds, and I've gotten a lot of money last year and this year to just restore four of the major watersheds in Jacksonville that drain into the Neuse River. "/>
    <m/>
    <x v="4"/>
    <n v="2"/>
    <x v="0"/>
    <n v="1"/>
    <n v="1"/>
  </r>
  <r>
    <m/>
    <m/>
    <n v="1"/>
    <s v="As far as pipe and ditch maintenance are streets department has their own budget, I have my own budget, and each year, they are picking up ditches and pipes on a regular basis, but if something comes up and one collapses or is going to collapse, then it would be identified in what we're called our CIP, Community Improvement Project, and we would start putting money aside to fix it. "/>
    <n v="1"/>
    <x v="2"/>
    <n v="15"/>
    <x v="1"/>
    <n v="4"/>
    <n v="1"/>
  </r>
  <r>
    <m/>
    <m/>
    <n v="1"/>
    <s v="As far as pipe and ditch maintenance are streets department has their own budget, I have my own budget, and each year, they are picking up ditches and pipes on a regular basis, but if something comes up and one collapses or is going to collapse, then it would be identified in what we're called our CIP, Community Improvement Project, and we would start putting money aside to fix it. "/>
    <n v="1"/>
    <x v="8"/>
    <n v="16"/>
    <x v="1"/>
    <n v="4"/>
    <n v="1"/>
  </r>
  <r>
    <m/>
    <m/>
    <n v="1"/>
    <s v="They know better than the rest of us what's doing well and what's not. "/>
    <m/>
    <x v="19"/>
    <n v="17"/>
    <x v="1"/>
    <n v="4"/>
    <n v="1"/>
  </r>
  <r>
    <m/>
    <m/>
    <n v="1"/>
    <s v="Ever since Covid, all of our pipes, everything is triple, it's not doubled, it's triple. "/>
    <m/>
    <x v="4"/>
    <n v="2"/>
    <x v="0"/>
    <n v="1"/>
    <n v="1"/>
  </r>
  <r>
    <m/>
    <m/>
    <n v="1"/>
    <s v="It’s much harder to do our job because of analysis and then probably while we have rules and regulations in place, and while we're here to enforce those, you know, to educate and enforce those rules and regulations, one of the bigger obstacles or people that still don't know, what they should and shouldn't do or don't care, so probably the don't care part is what is our biggest obstacle is. "/>
    <n v="1"/>
    <x v="17"/>
    <n v="20"/>
    <x v="3"/>
    <n v="5"/>
    <n v="1"/>
  </r>
  <r>
    <m/>
    <m/>
    <n v="1"/>
    <s v="It’s much harder to do our job because of analysis and then probably while we have rules and regulations in place, and while we're here to enforce those, you know, to educate and enforce those rules and regulations, one of the bigger obstacles or people that still don't know, what they should and shouldn't do or don't care, so probably the don't care part is what is our biggest obstacle is. "/>
    <n v="1"/>
    <x v="19"/>
    <n v="17"/>
    <x v="1"/>
    <n v="4"/>
    <n v="1"/>
  </r>
  <r>
    <m/>
    <m/>
    <n v="1"/>
    <s v="So the people that don't know, you just have to constantly reach out through different avenues. "/>
    <m/>
    <x v="19"/>
    <n v="17"/>
    <x v="1"/>
    <n v="4"/>
    <n v="1"/>
  </r>
  <r>
    <m/>
    <m/>
    <n v="1"/>
    <s v="As far as the people that don't care, the only way would be, unfortunately, when someone does something wrong that they're not supposed to do, then we have to put them into an NOV, a notice of violation."/>
    <m/>
    <x v="17"/>
    <n v="20"/>
    <x v="3"/>
    <n v="5"/>
    <n v="1"/>
  </r>
  <r>
    <m/>
    <m/>
    <n v="1"/>
    <s v="With that comes fines, the only way to make some people care is to get fines to make them stop believing or doing what they're doing. "/>
    <m/>
    <x v="8"/>
    <n v="16"/>
    <x v="1"/>
    <n v="4"/>
    <n v="1"/>
  </r>
  <r>
    <m/>
    <m/>
    <n v="1"/>
    <s v="I have heard that some entities that receive these fines are so big and prominent that they can just pay them off and continue with business as usual. So how do you ensure, or I guess, try to ensure that that does not happen? So we raised last year the amount that our fines were; we matched that at the state to $25,000 a day. "/>
    <m/>
    <x v="6"/>
    <n v="19"/>
    <x v="3"/>
    <n v="5"/>
    <n v="1"/>
  </r>
  <r>
    <m/>
    <m/>
    <n v="1"/>
    <s v="For data-driven tools in our asset management, we have that we go out and collect data on all of our storm drains as far as elevations. We make the new developments send their as-builts, which have elevations of the entire collection system. "/>
    <m/>
    <x v="9"/>
    <n v="4"/>
    <x v="0"/>
    <n v="1"/>
    <n v="1"/>
  </r>
  <r>
    <m/>
    <m/>
    <n v="1"/>
    <s v="We've got wifi data out and throughout the watershed that's taking water quality readings every 15 minutes, 24 hours a day, seven days a week. We produce a lot of technology."/>
    <m/>
    <x v="9"/>
    <n v="4"/>
    <x v="0"/>
    <n v="1"/>
    <n v="1"/>
  </r>
  <r>
    <m/>
    <m/>
    <n v="1"/>
    <s v="I would add more staff to the stormwater quality department so that we could actually increase our educational outreach. "/>
    <m/>
    <x v="10"/>
    <n v="1"/>
    <x v="0"/>
    <n v="1"/>
    <n v="1"/>
  </r>
  <r>
    <m/>
    <m/>
    <n v="1"/>
    <s v="I do feel like stormwater needs to be better incorporated into the water or wastewater realm. "/>
    <m/>
    <x v="1"/>
    <n v="14"/>
    <x v="1"/>
    <n v="4"/>
    <n v="1"/>
  </r>
  <r>
    <m/>
    <m/>
    <n v="1"/>
    <s v="For instance, I got a grant from the state. "/>
    <m/>
    <x v="4"/>
    <n v="2"/>
    <x v="0"/>
    <n v="1"/>
    <n v="1"/>
  </r>
  <r>
    <m/>
    <m/>
    <n v="1"/>
    <s v="So, by using storm water to wash our vehicles and make our sanitation trucks cleaner, I no longer will have the shade or grease or anything on my streets, which where we reduce the pressure of my street sweepers on the streets because that won't be there. "/>
    <m/>
    <x v="7"/>
    <n v="18"/>
    <x v="1"/>
    <n v="4"/>
    <n v="1"/>
  </r>
  <r>
    <m/>
    <m/>
    <n v="1"/>
    <s v="I permitted Stevenson Toyota. They captured stormwater, runoff and are using the gray water to flush their toilets. "/>
    <m/>
    <x v="7"/>
    <n v="18"/>
    <x v="1"/>
    <n v="4"/>
    <n v="1"/>
  </r>
  <r>
    <m/>
    <m/>
    <n v="1"/>
    <s v="It’s just that we don't need to waste good drinking water for things that we can use stormwater for. "/>
    <m/>
    <x v="8"/>
    <n v="16"/>
    <x v="1"/>
    <n v="4"/>
    <n v="1"/>
  </r>
  <r>
    <m/>
    <m/>
    <n v="1"/>
    <s v="There are a lot of different issues why for us at the coast. I've "/>
    <m/>
    <x v="8"/>
    <n v="16"/>
    <x v="1"/>
    <n v="4"/>
    <n v="1"/>
  </r>
  <r>
    <m/>
    <m/>
    <n v="1"/>
    <s v="I've got a separation from the seasonal high water table on your groundwater. And because we're so low topographically, we don't always get them. "/>
    <m/>
    <x v="12"/>
    <n v="12"/>
    <x v="4"/>
    <n v="3"/>
    <n v="1"/>
  </r>
  <r>
    <n v="1"/>
    <m/>
    <m/>
    <s v="We do planning and zoning administration for a lot of the municipalities up here. "/>
    <m/>
    <x v="7"/>
    <n v="18"/>
    <x v="1"/>
    <n v="4"/>
    <n v="1"/>
  </r>
  <r>
    <n v="1"/>
    <m/>
    <m/>
    <s v="We also have a mitigation and resiliency program that right now is working with FEMA, FMA, HMGP, Hazard Mitigation Grant Program, mainly property acquisition and elevations."/>
    <m/>
    <x v="7"/>
    <n v="18"/>
    <x v="1"/>
    <n v="4"/>
    <n v="1"/>
  </r>
  <r>
    <n v="1"/>
    <m/>
    <m/>
    <s v="So, we work with community and development block grants. I work with different funding programs. "/>
    <m/>
    <x v="4"/>
    <n v="2"/>
    <x v="0"/>
    <n v="1"/>
    <n v="1"/>
  </r>
  <r>
    <n v="1"/>
    <m/>
    <m/>
    <s v="My customers are basically my municipalities. I cover 5 counties, Beaufort, Bertie, Hereford, Martin, and Pitt. Those 40 municipalities, 5 counties of which we were looking at the percentages the other day, 93% of those 40 are municipalities."/>
    <m/>
    <x v="7"/>
    <n v="18"/>
    <x v="1"/>
    <n v="4"/>
    <n v="1"/>
  </r>
  <r>
    <n v="1"/>
    <m/>
    <m/>
    <s v="Communities with populations less than 5000, and 73% are populations less than 1500. So I work with low-capacity communities. I tell people what we do is what they can't do. If they can't handle grants, we kind of slip in and do a grant."/>
    <m/>
    <x v="0"/>
    <n v="5"/>
    <x v="0"/>
    <n v="1"/>
    <n v="1"/>
  </r>
  <r>
    <n v="1"/>
    <m/>
    <m/>
    <s v="Writing, grant management, we pull in different programs in the mitigation, resiliency, planning, and economic development, and we try to work with these little governments. "/>
    <m/>
    <x v="7"/>
    <n v="18"/>
    <x v="1"/>
    <n v="4"/>
    <n v="1"/>
  </r>
  <r>
    <n v="1"/>
    <m/>
    <m/>
    <s v="A lot of mapping, outreach, and just trying to come up with some solutions. "/>
    <m/>
    <x v="19"/>
    <n v="17"/>
    <x v="1"/>
    <n v="4"/>
    <n v="1"/>
  </r>
  <r>
    <n v="1"/>
    <m/>
    <m/>
    <s v="I think the state wanted flooding, but we've tucked in stormwater right in there with storm flooding."/>
    <m/>
    <x v="16"/>
    <n v="6"/>
    <x v="2"/>
    <n v="2"/>
    <n v="1"/>
  </r>
  <r>
    <n v="1"/>
    <m/>
    <m/>
    <s v="I don't think we do enough on stormwater. My planners deal with storm water, but I think there's just so much more we can do and is needed in the stormwater space, for lack of a better term."/>
    <m/>
    <x v="1"/>
    <n v="14"/>
    <x v="1"/>
    <n v="4"/>
    <n v="1"/>
  </r>
  <r>
    <n v="1"/>
    <m/>
    <m/>
    <s v="That's going to be dependent on where you where you're at. I have areas that don't flood. I mean, they're doing OK managing their stormwater. "/>
    <m/>
    <x v="16"/>
    <n v="6"/>
    <x v="2"/>
    <n v="2"/>
    <n v="1"/>
  </r>
  <r>
    <n v="1"/>
    <m/>
    <m/>
    <s v="Right now, [maintenance and upgrades] are a little bit lower priority cause I'm more in water and wastewater or water and sewer. "/>
    <m/>
    <x v="1"/>
    <n v="14"/>
    <x v="1"/>
    <n v="4"/>
    <n v="1"/>
  </r>
  <r>
    <n v="1"/>
    <m/>
    <m/>
    <s v="They all have issues in that realm, and I'm hoping we can put some sunshine on that to maybe get some more funding. "/>
    <m/>
    <x v="4"/>
    <n v="2"/>
    <x v="0"/>
    <n v="1"/>
    <n v="1"/>
  </r>
  <r>
    <n v="1"/>
    <m/>
    <m/>
    <s v="If you look up that blueprint resiliency on the North Carolina Department of Environmental Quality, just do a quick search, you can see the millions of dollars they're getting ready to invest in that arena right now. A lot of that's going up to Hurricane Helene damage up in the western part of the state, but the state's getting ready to make some major investments in some of those projects"/>
    <m/>
    <x v="4"/>
    <n v="2"/>
    <x v="0"/>
    <n v="1"/>
    <n v="1"/>
  </r>
  <r>
    <n v="1"/>
    <m/>
    <m/>
    <s v="But I mean the data sources, we do use a lot from the Department of Environmental Quality, DEQ. "/>
    <m/>
    <x v="9"/>
    <n v="4"/>
    <x v="0"/>
    <n v="1"/>
    <n v="1"/>
  </r>
  <r>
    <n v="1"/>
    <m/>
    <m/>
    <s v="We try to address whatever it is that we see for our blueprint. "/>
    <m/>
    <x v="1"/>
    <n v="14"/>
    <x v="1"/>
    <n v="4"/>
    <n v="1"/>
  </r>
  <r>
    <n v="1"/>
    <m/>
    <m/>
    <s v="I know it's not necessarily stormwater, but they can have a bright sunny day and have flooding issues, and it's not necessarily-, it could be wind-driven. So I guess you have to look at those definitions. "/>
    <m/>
    <x v="8"/>
    <n v="16"/>
    <x v="1"/>
    <n v="4"/>
    <n v="1"/>
  </r>
  <r>
    <n v="1"/>
    <m/>
    <m/>
    <s v="We all think water goes uphill, downhill, and it does. But in this part of the world, a lot of our flooding is pushed by wind. Depends on which direction the storm surges you see. "/>
    <m/>
    <x v="8"/>
    <n v="16"/>
    <x v="1"/>
    <n v="4"/>
    <n v="1"/>
  </r>
  <r>
    <n v="1"/>
    <m/>
    <m/>
    <s v="In these small communities, they just have to live with flooding. That's just sort of a fact of life. "/>
    <m/>
    <x v="1"/>
    <n v="14"/>
    <x v="1"/>
    <n v="4"/>
    <n v="1"/>
  </r>
  <r>
    <n v="1"/>
    <m/>
    <m/>
    <s v="How do you deal with water that hits concrete and can't go into the ground? You know what happens there? I lived in Raleigh for 10 years. Their stormwater issues are completely different than the stormwater issues here."/>
    <m/>
    <x v="12"/>
    <n v="12"/>
    <x v="4"/>
    <n v="3"/>
    <n v="1"/>
  </r>
  <r>
    <n v="1"/>
    <m/>
    <m/>
    <s v="With best management practices, we in my old life we had practices like rain gardens, and you know different things in pervious surface parking lots, things to allow water to move out. You don't see that as much here because we're dealing with a different scale, and storm flooding seems to drive everything we do here."/>
    <n v="1"/>
    <x v="8"/>
    <n v="16"/>
    <x v="1"/>
    <n v="4"/>
    <n v="1"/>
  </r>
  <r>
    <n v="1"/>
    <m/>
    <m/>
    <s v="With best management practices, we in my old life we had practices like rain gardens, and you know different things in pervious surface parking lots, things to allow water to move out. You don't see that as much here because we're dealing with a different scale, and storm flooding seems to drive everything we do here."/>
    <n v="1"/>
    <x v="16"/>
    <n v="6"/>
    <x v="2"/>
    <n v="2"/>
    <n v="1"/>
  </r>
  <r>
    <n v="1"/>
    <m/>
    <m/>
    <s v="I mean it's not as science-driven anymore, it's more policy and need by these communities. "/>
    <n v="1"/>
    <x v="15"/>
    <n v="13"/>
    <x v="1"/>
    <n v="4"/>
    <n v="1"/>
  </r>
  <r>
    <n v="1"/>
    <m/>
    <m/>
    <s v="I mean it's not as science-driven anymore, it's more policy and need by these communities. "/>
    <n v="1"/>
    <x v="8"/>
    <n v="16"/>
    <x v="1"/>
    <n v="4"/>
    <n v="1"/>
  </r>
  <r>
    <n v="1"/>
    <m/>
    <m/>
    <s v="I would say resources. Like everybody else, getting some funding in here, getting some technical assistance level, to help with whatever the identified problem is. "/>
    <n v="1"/>
    <x v="4"/>
    <n v="2"/>
    <x v="0"/>
    <n v="1"/>
    <n v="1"/>
  </r>
  <r>
    <n v="1"/>
    <m/>
    <m/>
    <s v="I would say resources. Like everybody else, getting some funding in here, getting some technical assistance level, to help with whatever the identified problem is. "/>
    <n v="1"/>
    <x v="5"/>
    <n v="3"/>
    <x v="0"/>
    <n v="1"/>
    <n v="1"/>
  </r>
  <r>
    <n v="1"/>
    <m/>
    <m/>
    <s v="But if you're dealing with a town with a population less than 200 and you're dealing with utilities, I think people will prioritize their wastewater and safe drinking water before stormwater, if that makes sense. It's a priority thing."/>
    <m/>
    <x v="1"/>
    <n v="14"/>
    <x v="1"/>
    <n v="4"/>
    <n v="1"/>
  </r>
  <r>
    <n v="1"/>
    <m/>
    <m/>
    <s v=" know when you look at data for the state of North Carolina, it is this growing state, and it really is. However, it's seeing negative growth. "/>
    <m/>
    <x v="13"/>
    <n v="11"/>
    <x v="4"/>
    <n v="3"/>
    <n v="1"/>
  </r>
  <r>
    <n v="1"/>
    <m/>
    <m/>
    <s v="So, the town of Belhaven...has to do the same as Charlotte, but with a fraction of the resources that the city of Charlotte would have. "/>
    <m/>
    <x v="0"/>
    <n v="5"/>
    <x v="0"/>
    <n v="1"/>
    <n v="1"/>
  </r>
  <r>
    <n v="1"/>
    <m/>
    <m/>
    <s v="In fact, I did believe it; I had another capstone project from UNC, and she was looking at strategic planning by the state of North Carolina. I told her it's almost at the point where we got to look at the state from an urban perspective and a rural perspective because the problems are so different. "/>
    <m/>
    <x v="13"/>
    <n v="11"/>
    <x v="4"/>
    <n v="3"/>
    <n v="1"/>
  </r>
  <r>
    <n v="1"/>
    <m/>
    <m/>
    <s v="I direct asset management. I tap other agencies for funding, and then we tap the engineering community. "/>
    <m/>
    <x v="7"/>
    <n v="18"/>
    <x v="1"/>
    <n v="4"/>
    <n v="1"/>
  </r>
  <r>
    <n v="1"/>
    <m/>
    <m/>
    <s v="It's my job to go find funding to see about replacement, and those projects are in the millions of dollars, which is really tough for small areas. "/>
    <m/>
    <x v="4"/>
    <n v="2"/>
    <x v="0"/>
    <n v="1"/>
    <n v="1"/>
  </r>
  <r>
    <n v="1"/>
    <m/>
    <m/>
    <s v="I mean, I got to have the data, no doubt, but for me and for these small towns, we have to have the technical assistance to interpret that data. "/>
    <n v="1"/>
    <x v="5"/>
    <n v="3"/>
    <x v="0"/>
    <n v="1"/>
    <n v="1"/>
  </r>
  <r>
    <n v="1"/>
    <m/>
    <m/>
    <s v="I mean, I got to have the data, no doubt, but for me and for these small towns, we have to have the technical assistance to interpret that data. "/>
    <n v="1"/>
    <x v="1"/>
    <n v="14"/>
    <x v="1"/>
    <n v="4"/>
    <n v="1"/>
  </r>
  <r>
    <n v="1"/>
    <m/>
    <m/>
    <s v="I think everything should be driven by data, but eventually, to implement, it's going to become policy, and that's the bigger piece. It's the investment of resources. "/>
    <n v="1"/>
    <x v="15"/>
    <n v="13"/>
    <x v="1"/>
    <n v="4"/>
    <n v="1"/>
  </r>
  <r>
    <n v="1"/>
    <m/>
    <m/>
    <s v="I think everything should be driven by data, but eventually, to implement, it's going to become policy, and that's the bigger piece. It's the investment of resources. "/>
    <n v="1"/>
    <x v="9"/>
    <n v="4"/>
    <x v="0"/>
    <n v="1"/>
    <n v="1"/>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7">
  <r>
    <n v="1"/>
    <m/>
    <n v="1"/>
    <m/>
    <s v="Far behind in drainage infrastructure"/>
    <x v="0"/>
    <m/>
    <m/>
    <s v="Inequality"/>
    <n v="5"/>
    <s v="Institutional Capacity"/>
    <n v="1"/>
    <n v="1"/>
  </r>
  <r>
    <n v="1"/>
    <m/>
    <n v="1"/>
    <m/>
    <s v="It has been neglected"/>
    <x v="0"/>
    <m/>
    <m/>
    <s v="Prioritization"/>
    <n v="14"/>
    <s v="Governance"/>
    <n v="4"/>
    <n v="1"/>
  </r>
  <r>
    <n v="1"/>
    <m/>
    <n v="1"/>
    <m/>
    <s v="Stormwater has really only come to the forefront in the last thirty years or so"/>
    <x v="0"/>
    <m/>
    <m/>
    <s v="Prioritization"/>
    <n v="14"/>
    <s v="Governance"/>
    <n v="4"/>
    <n v="1"/>
  </r>
  <r>
    <n v="1"/>
    <m/>
    <n v="1"/>
    <m/>
    <s v="It just wasn’t up to standard, and now we’re paying the price"/>
    <x v="0"/>
    <m/>
    <m/>
    <s v="Reactive Maintenance"/>
    <n v="15"/>
    <s v="Governance"/>
    <n v="4"/>
    <n v="1"/>
  </r>
  <r>
    <n v="1"/>
    <m/>
    <n v="1"/>
    <m/>
    <s v="Weather patterns changing"/>
    <x v="0"/>
    <m/>
    <m/>
    <s v="Climate change"/>
    <n v="10"/>
    <s v="Environmental Risk"/>
    <n v="2"/>
    <n v="1"/>
  </r>
  <r>
    <n v="1"/>
    <m/>
    <n v="1"/>
    <m/>
    <s v="A big part of it is funding, trying to find the money to do it"/>
    <x v="0"/>
    <m/>
    <m/>
    <s v="Financial Constraints"/>
    <n v="2"/>
    <s v="Institutional Capacity"/>
    <n v="1"/>
    <n v="1"/>
  </r>
  <r>
    <n v="1"/>
    <m/>
    <n v="1"/>
    <m/>
    <s v="Drainage infrastructure is whatever contractors have "/>
    <x v="0"/>
    <m/>
    <m/>
    <s v="Technical Expertise"/>
    <n v="3"/>
    <s v="Institutional Capacity"/>
    <n v="1"/>
    <n v="1"/>
  </r>
  <r>
    <n v="1"/>
    <m/>
    <n v="1"/>
    <m/>
    <s v="I’ve seen paper pipes, way out in the sticks"/>
    <x v="0"/>
    <m/>
    <m/>
    <s v="Inequality"/>
    <n v="5"/>
    <s v="Institutional Capacity"/>
    <n v="1"/>
    <n v="1"/>
  </r>
  <r>
    <n v="1"/>
    <m/>
    <n v="1"/>
    <m/>
    <s v="We do a lot of assessment services, so we’ll go out, inventory it, look at it, collect data"/>
    <x v="0"/>
    <m/>
    <m/>
    <s v="Enforcement Strategy"/>
    <n v="19"/>
    <s v="Compliance and Enforcement"/>
    <n v="5"/>
    <n v="1"/>
  </r>
  <r>
    <n v="1"/>
    <m/>
    <n v="1"/>
    <m/>
    <s v="We work with companies that have equipment to put cameras in the pipe"/>
    <x v="0"/>
    <m/>
    <m/>
    <s v="Partnerships"/>
    <n v="18"/>
    <s v="Governance"/>
    <n v="4"/>
    <n v="1"/>
  </r>
  <r>
    <n v="1"/>
    <m/>
    <n v="1"/>
    <m/>
    <s v="With the naked eye above ground, you don’t really know what’s going on"/>
    <x v="0"/>
    <m/>
    <m/>
    <s v="Technical Expertise"/>
    <n v="3"/>
    <s v="Institutional Capacity"/>
    <n v="1"/>
    <n v="1"/>
  </r>
  <r>
    <n v="1"/>
    <m/>
    <n v="1"/>
    <m/>
    <s v="We have equipment that uses ArcGIS Trimble and puts it into a Geodatabase"/>
    <x v="0"/>
    <m/>
    <m/>
    <s v="Enforcement Strategy"/>
    <n v="19"/>
    <s v="Compliance and Enforcement"/>
    <n v="5"/>
    <n v="1"/>
  </r>
  <r>
    <n v="1"/>
    <m/>
    <n v="1"/>
    <m/>
    <s v="All that is used to understand, alright, we got issues over here"/>
    <x v="0"/>
    <m/>
    <m/>
    <s v="Decision-Making"/>
    <n v="16"/>
    <s v="Governance"/>
    <n v="4"/>
    <n v="1"/>
  </r>
  <r>
    <n v="1"/>
    <m/>
    <n v="1"/>
    <m/>
    <s v="We’ll advise towns and communities of lines that are very susceptible to silt, dirt, clogging"/>
    <x v="0"/>
    <m/>
    <m/>
    <s v="Partnerships"/>
    <n v="18"/>
    <s v="Governance"/>
    <n v="4"/>
    <n v="1"/>
  </r>
  <r>
    <n v="1"/>
    <m/>
    <n v="1"/>
    <m/>
    <s v="Chart options and help the community understand and share issues"/>
    <x v="1"/>
    <s v="Decision-Technical"/>
    <n v="1"/>
    <s v="Decision-Making"/>
    <n v="16"/>
    <s v="Governance"/>
    <n v="4"/>
    <n v="1"/>
  </r>
  <r>
    <n v="1"/>
    <m/>
    <n v="1"/>
    <m/>
    <s v="Chart options and help the community understand and share issues"/>
    <x v="0"/>
    <m/>
    <n v="1"/>
    <s v="Technical Expertise"/>
    <n v="3"/>
    <s v="Institutional Capacity"/>
    <n v="1"/>
    <n v="1"/>
  </r>
  <r>
    <n v="1"/>
    <m/>
    <n v="1"/>
    <m/>
    <s v="We feel pretty good, data is collected by municipality"/>
    <x v="0"/>
    <m/>
    <m/>
    <s v="Data Capacity"/>
    <n v="4"/>
    <s v="Institutional Capacity"/>
    <n v="1"/>
    <n v="1"/>
  </r>
  <r>
    <n v="1"/>
    <m/>
    <n v="1"/>
    <m/>
    <s v="Cost, the other part of data collection is access. "/>
    <x v="2"/>
    <s v="Data-Financial"/>
    <n v="1"/>
    <s v="Financial Constraints"/>
    <n v="2"/>
    <s v="Institutional Capacity"/>
    <n v="1"/>
    <n v="1"/>
  </r>
  <r>
    <n v="1"/>
    <m/>
    <n v="1"/>
    <m/>
    <s v="Cost, the other part of data collection is access. "/>
    <x v="0"/>
    <m/>
    <n v="1"/>
    <s v="Data Capacity"/>
    <n v="4"/>
    <s v="Institutional Capacity"/>
    <n v="1"/>
    <n v="1"/>
  </r>
  <r>
    <n v="1"/>
    <m/>
    <n v="1"/>
    <m/>
    <s v="It’s a lot to go out and survey every single pipe"/>
    <x v="0"/>
    <m/>
    <m/>
    <s v="Staffing"/>
    <n v="1"/>
    <s v="Institutional Capacity"/>
    <n v="1"/>
    <n v="1"/>
  </r>
  <r>
    <n v="1"/>
    <m/>
    <n v="1"/>
    <m/>
    <s v="We say, “There’s always a storm with your name on it. All bets are off”"/>
    <x v="0"/>
    <m/>
    <m/>
    <s v="Decision-Making"/>
    <n v="16"/>
    <s v="Governance"/>
    <n v="4"/>
    <n v="1"/>
  </r>
  <r>
    <n v="1"/>
    <m/>
    <n v="1"/>
    <m/>
    <s v="Increasing frequency and severity of storms"/>
    <x v="0"/>
    <m/>
    <m/>
    <s v="Storm frequency"/>
    <n v="7"/>
    <s v="Environmental Risk"/>
    <n v="2"/>
    <n v="1"/>
  </r>
  <r>
    <n v="1"/>
    <m/>
    <n v="1"/>
    <m/>
    <s v="In-house versus contracting out for capital projects"/>
    <x v="1"/>
    <s v="Partnerships-Staffing"/>
    <n v="1"/>
    <s v="Staffing"/>
    <n v="1"/>
    <s v="Institutional Capacity"/>
    <n v="1"/>
    <n v="1"/>
  </r>
  <r>
    <n v="1"/>
    <m/>
    <n v="1"/>
    <m/>
    <s v="In-house versus contracting out for capital projects"/>
    <x v="0"/>
    <m/>
    <n v="1"/>
    <s v="Partnerships"/>
    <n v="18"/>
    <s v="Governance"/>
    <n v="4"/>
    <n v="1"/>
  </r>
  <r>
    <n v="1"/>
    <m/>
    <n v="1"/>
    <m/>
    <s v="Need knowledge of when pipes will fail and their true lifespans"/>
    <x v="0"/>
    <m/>
    <m/>
    <s v="Data Capacity"/>
    <n v="4"/>
    <s v="Institutional Capacity"/>
    <n v="1"/>
    <n v="1"/>
  </r>
  <r>
    <n v="1"/>
    <m/>
    <n v="1"/>
    <m/>
    <s v="Natural as much as we can. If you can take a pipe out and put a channel, we’ll do that."/>
    <x v="0"/>
    <m/>
    <m/>
    <s v="Land use change"/>
    <n v="12"/>
    <s v="Development Pressure"/>
    <n v="3"/>
    <n v="1"/>
  </r>
  <r>
    <n v="1"/>
    <m/>
    <n v="1"/>
    <m/>
    <s v="People love land and want as much as they can get"/>
    <x v="0"/>
    <m/>
    <m/>
    <s v="Population/urban growth"/>
    <n v="11"/>
    <s v="Development Pressure"/>
    <n v="3"/>
    <n v="1"/>
  </r>
  <r>
    <n v="2"/>
    <n v="1"/>
    <m/>
    <m/>
    <s v="Data source for stormwater planning is impervious square footage"/>
    <x v="0"/>
    <m/>
    <m/>
    <s v="Impervious surface"/>
    <n v="8"/>
    <s v="Environmental Risk"/>
    <n v="2"/>
    <n v="1"/>
  </r>
  <r>
    <n v="2"/>
    <n v="1"/>
    <m/>
    <m/>
    <s v="Data source for planning is regional plans"/>
    <x v="0"/>
    <m/>
    <m/>
    <s v="Land use change"/>
    <n v="12"/>
    <s v="Development Pressure"/>
    <n v="3"/>
    <n v="1"/>
  </r>
  <r>
    <n v="2"/>
    <n v="1"/>
    <m/>
    <m/>
    <s v="Changing geography, water is going away"/>
    <x v="3"/>
    <s v="Climate-Land"/>
    <n v="1"/>
    <s v="Land use change"/>
    <n v="12"/>
    <s v="Development Pressure"/>
    <n v="3"/>
    <n v="1"/>
  </r>
  <r>
    <n v="2"/>
    <n v="1"/>
    <m/>
    <m/>
    <s v="Changing geography, water is going away"/>
    <x v="0"/>
    <m/>
    <n v="1"/>
    <s v="Climate change"/>
    <n v="10"/>
    <s v="Environmental Risk"/>
    <n v="2"/>
    <n v="1"/>
  </r>
  <r>
    <n v="2"/>
    <n v="1"/>
    <m/>
    <m/>
    <s v="Main barrier is getting public understandig"/>
    <x v="0"/>
    <m/>
    <m/>
    <s v="Political pressure"/>
    <n v="13"/>
    <s v="Governance"/>
    <n v="4"/>
    <n v="1"/>
  </r>
  <r>
    <n v="2"/>
    <n v="1"/>
    <m/>
    <m/>
    <s v="We use data-driven decision-making tools…"/>
    <x v="0"/>
    <m/>
    <m/>
    <s v="Data Capacity"/>
    <n v="4"/>
    <s v="Institutional Capacity"/>
    <n v="1"/>
    <n v="1"/>
  </r>
  <r>
    <n v="2"/>
    <n v="1"/>
    <m/>
    <m/>
    <s v="...GPS locating, elevation, lidar"/>
    <x v="0"/>
    <m/>
    <m/>
    <s v="Technical Expertise"/>
    <n v="3"/>
    <s v="Institutional Capacity"/>
    <n v="1"/>
    <n v="1"/>
  </r>
  <r>
    <n v="2"/>
    <n v="1"/>
    <m/>
    <m/>
    <s v="Would like to know people’s tolerances for dealing with stormwater"/>
    <x v="0"/>
    <m/>
    <m/>
    <s v="Prioritization"/>
    <n v="14"/>
    <s v="Governance"/>
    <n v="4"/>
    <n v="1"/>
  </r>
  <r>
    <n v="2"/>
    <n v="1"/>
    <m/>
    <m/>
    <s v="Most people don’t care until it affects them"/>
    <x v="0"/>
    <m/>
    <m/>
    <s v="Reactive Maintenance"/>
    <n v="15"/>
    <s v="Governance"/>
    <n v="4"/>
    <n v="1"/>
  </r>
  <r>
    <n v="3"/>
    <n v="1"/>
    <m/>
    <m/>
    <s v="Working with new developments, erosion control, sedimentation"/>
    <x v="3"/>
    <s v="Imp-Pop"/>
    <n v="1"/>
    <s v="Impervious surface"/>
    <n v="8"/>
    <s v="Environmental Risk"/>
    <n v="2"/>
    <n v="1"/>
  </r>
  <r>
    <n v="3"/>
    <n v="1"/>
    <m/>
    <m/>
    <s v="Working with new developments, erosion control, sedimentation"/>
    <x v="0"/>
    <m/>
    <n v="1"/>
    <s v="Population/urban growth"/>
    <n v="11"/>
    <s v="Development Pressure"/>
    <n v="3"/>
    <n v="1"/>
  </r>
  <r>
    <n v="3"/>
    <n v="1"/>
    <m/>
    <m/>
    <s v="Statewide retention ponds, meat and produce production runoff"/>
    <x v="4"/>
    <s v="Com-Imp-Flood"/>
    <n v="1"/>
    <s v="Flood exposure"/>
    <n v="6"/>
    <s v="Environmental Risk"/>
    <n v="2"/>
    <n v="1"/>
  </r>
  <r>
    <n v="3"/>
    <n v="1"/>
    <m/>
    <m/>
    <s v="Statewide retention ponds, meat and produce production runoff"/>
    <x v="0"/>
    <m/>
    <n v="1"/>
    <s v="Impervious surface"/>
    <n v="8"/>
    <s v="Environmental Risk"/>
    <n v="2"/>
    <n v="1"/>
  </r>
  <r>
    <n v="3"/>
    <n v="1"/>
    <m/>
    <m/>
    <s v="Statewide retention ponds, meat and produce production runoff"/>
    <x v="0"/>
    <m/>
    <n v="1"/>
    <s v="Compliance Challenges"/>
    <n v="20"/>
    <s v="Compliance and Enforcement"/>
    <n v="5"/>
    <n v="1"/>
  </r>
  <r>
    <n v="3"/>
    <n v="1"/>
    <m/>
    <m/>
    <s v="He helped establish the Stormwater Reserve Fund"/>
    <x v="0"/>
    <m/>
    <m/>
    <s v="Partnerships"/>
    <n v="18"/>
    <s v="Governance"/>
    <n v="4"/>
    <n v="1"/>
  </r>
  <r>
    <n v="3"/>
    <n v="1"/>
    <m/>
    <m/>
    <s v="High vulnerability, a lot has to do with prioritization"/>
    <x v="0"/>
    <m/>
    <m/>
    <s v="Prioritization"/>
    <n v="14"/>
    <s v="Governance"/>
    <n v="4"/>
    <n v="1"/>
  </r>
  <r>
    <n v="3"/>
    <n v="1"/>
    <m/>
    <m/>
    <s v="Data completeness, people know enough "/>
    <x v="0"/>
    <m/>
    <m/>
    <s v="Technical Expertise"/>
    <n v="3"/>
    <s v="Institutional Capacity"/>
    <n v="1"/>
    <n v="1"/>
  </r>
  <r>
    <n v="3"/>
    <n v="1"/>
    <m/>
    <m/>
    <s v="Small places are more dependent on field work"/>
    <x v="0"/>
    <m/>
    <m/>
    <s v="Data Capacity"/>
    <n v="4"/>
    <s v="Institutional Capacity"/>
    <n v="1"/>
    <n v="1"/>
  </r>
  <r>
    <n v="3"/>
    <n v="1"/>
    <m/>
    <m/>
    <s v="Need to know where pipes are to figure out sewer infiltration"/>
    <x v="0"/>
    <m/>
    <m/>
    <s v="Reactive Maintenance"/>
    <n v="15"/>
    <s v="Governance"/>
    <n v="4"/>
    <n v="1"/>
  </r>
  <r>
    <n v="3"/>
    <n v="1"/>
    <m/>
    <m/>
    <s v="Looking at AIA, an asset inventory assessment grant"/>
    <x v="0"/>
    <m/>
    <m/>
    <s v="Financial Constraints"/>
    <n v="2"/>
    <s v="Institutional Capacity"/>
    <n v="1"/>
    <n v="1"/>
  </r>
  <r>
    <n v="3"/>
    <n v="1"/>
    <m/>
    <m/>
    <s v="Maps allow you to identify a problem and say this is where it is"/>
    <x v="0"/>
    <m/>
    <m/>
    <s v="Decision-Making"/>
    <n v="16"/>
    <s v="Governance"/>
    <n v="4"/>
    <n v="1"/>
  </r>
  <r>
    <n v="3"/>
    <n v="1"/>
    <m/>
    <m/>
    <s v="Engineering/public works data shows where stormwater is going"/>
    <x v="0"/>
    <m/>
    <m/>
    <s v="Data Capacity"/>
    <n v="4"/>
    <s v="Institutional Capacity"/>
    <n v="1"/>
    <n v="1"/>
  </r>
  <r>
    <n v="3"/>
    <n v="1"/>
    <m/>
    <m/>
    <s v="Need to know what things looked like prior to project and what it will look like after"/>
    <x v="0"/>
    <m/>
    <m/>
    <s v="Decision-Making"/>
    <n v="16"/>
    <s v="Governance"/>
    <n v="4"/>
    <n v="1"/>
  </r>
  <r>
    <n v="3"/>
    <n v="1"/>
    <m/>
    <m/>
    <s v="Reactionary systems make these decisions difficult"/>
    <x v="0"/>
    <m/>
    <m/>
    <s v="Reactive Maintenance"/>
    <n v="15"/>
    <s v="Governance"/>
    <n v="4"/>
    <n v="1"/>
  </r>
  <r>
    <n v="4"/>
    <m/>
    <n v="1"/>
    <m/>
    <s v="Vulnerable to sea level rise"/>
    <x v="0"/>
    <m/>
    <m/>
    <s v="Climate change"/>
    <n v="10"/>
    <s v="Environmental Risk"/>
    <n v="2"/>
    <n v="1"/>
  </r>
  <r>
    <n v="4"/>
    <m/>
    <n v="1"/>
    <m/>
    <s v="Applications for the general public to drop pins on SW issues"/>
    <x v="0"/>
    <m/>
    <m/>
    <s v="Partnerships"/>
    <n v="18"/>
    <s v="Governance"/>
    <n v="4"/>
    <n v="1"/>
  </r>
  <r>
    <n v="4"/>
    <m/>
    <n v="1"/>
    <m/>
    <s v="Develop CIP with those points for the jurisdictions"/>
    <x v="0"/>
    <m/>
    <m/>
    <s v="Decision-Making"/>
    <n v="16"/>
    <s v="Governance"/>
    <n v="4"/>
    <n v="1"/>
  </r>
  <r>
    <n v="4"/>
    <m/>
    <n v="1"/>
    <m/>
    <s v="Increased strength and frequency of storm events"/>
    <x v="5"/>
    <s v="Extreme-Storm"/>
    <n v="1"/>
    <s v="Storm frequency"/>
    <n v="7"/>
    <s v="Environmental Risk"/>
    <n v="2"/>
    <n v="1"/>
  </r>
  <r>
    <n v="4"/>
    <m/>
    <n v="1"/>
    <m/>
    <s v="Increased strength and frequency of storm events"/>
    <x v="0"/>
    <m/>
    <n v="1"/>
    <s v="Extreme weather events"/>
    <n v="9"/>
    <s v="Environmental Risk"/>
    <n v="2"/>
    <n v="1"/>
  </r>
  <r>
    <n v="4"/>
    <m/>
    <n v="1"/>
    <m/>
    <s v="Typically low-income, minority, or indigenous neighborhoods disproportionately burdened by pollution, industrial hazards, and climate change, with limited access to environmental benefits"/>
    <x v="6"/>
    <s v="Climate-Inequality"/>
    <n v="1"/>
    <s v="Inequality"/>
    <n v="5"/>
    <s v="Institutional Capacity"/>
    <n v="1"/>
    <n v="1"/>
  </r>
  <r>
    <n v="4"/>
    <m/>
    <n v="1"/>
    <m/>
    <s v="Typically low-income, minority, or indigenous neighborhoods disproportionately burdened by pollution, industrial hazards, and climate change, with limited access to environmental benefits"/>
    <x v="0"/>
    <m/>
    <n v="1"/>
    <s v="Climate change"/>
    <n v="10"/>
    <s v="Environmental Risk"/>
    <n v="2"/>
    <n v="1"/>
  </r>
  <r>
    <n v="4"/>
    <m/>
    <n v="1"/>
    <m/>
    <s v="Environmental Justice (EJ) Communities"/>
    <x v="0"/>
    <m/>
    <m/>
    <s v="Political pressure"/>
    <n v="13"/>
    <s v="Governance"/>
    <n v="4"/>
    <n v="1"/>
  </r>
  <r>
    <n v="4"/>
    <m/>
    <n v="1"/>
    <m/>
    <s v="Age of infrastructure, condition assessment, material, flood analysis studies, where impervious areas is not being treated"/>
    <x v="6"/>
    <s v="Imp-Tech"/>
    <n v="1"/>
    <s v="Impervious surface"/>
    <n v="8"/>
    <s v="Environmental Risk"/>
    <n v="2"/>
    <n v="1"/>
  </r>
  <r>
    <n v="4"/>
    <m/>
    <n v="1"/>
    <m/>
    <s v="Age of infrastructure, condition assessment, material, flood analysis studies, where impervious areas is not being treated"/>
    <x v="0"/>
    <m/>
    <n v="1"/>
    <s v="Technical Expertise"/>
    <n v="3"/>
    <s v="Institutional Capacity"/>
    <n v="1"/>
    <n v="1"/>
  </r>
  <r>
    <n v="4"/>
    <m/>
    <n v="1"/>
    <m/>
    <s v="Stormwater GIS inventory database at the city level"/>
    <x v="0"/>
    <m/>
    <m/>
    <s v="Data Capacity"/>
    <n v="4"/>
    <s v="Institutional Capacity"/>
    <n v="1"/>
    <n v="1"/>
  </r>
  <r>
    <n v="4"/>
    <m/>
    <n v="1"/>
    <m/>
    <s v="Databases of condition assessment for each inspection cycle, drainage area and watersheds, percent impervious, ground cover, land use, ownership and right of way, water bodies and streams, historical and projected rainfall"/>
    <x v="0"/>
    <m/>
    <m/>
    <s v="Data Capacity"/>
    <n v="4"/>
    <s v="Institutional Capacity"/>
    <n v="1"/>
    <n v="1"/>
  </r>
  <r>
    <n v="4"/>
    <m/>
    <n v="1"/>
    <m/>
    <s v="Lack of money, staff, support"/>
    <x v="7"/>
    <s v="Fin-Part-Staff"/>
    <n v="1"/>
    <s v="Financial Constraints"/>
    <n v="2"/>
    <s v="Institutional Capacity"/>
    <n v="1"/>
    <n v="1"/>
  </r>
  <r>
    <n v="4"/>
    <m/>
    <n v="1"/>
    <m/>
    <s v="Lack of money, staff, support"/>
    <x v="0"/>
    <m/>
    <n v="1"/>
    <s v="Staffing"/>
    <n v="1"/>
    <s v="Institutional Capacity"/>
    <n v="1"/>
    <n v="1"/>
  </r>
  <r>
    <n v="4"/>
    <m/>
    <n v="1"/>
    <m/>
    <s v="Lack of money, staff, support"/>
    <x v="0"/>
    <m/>
    <n v="1"/>
    <s v="Partnerships"/>
    <n v="18"/>
    <s v="Governance"/>
    <n v="4"/>
    <n v="1"/>
  </r>
  <r>
    <n v="4"/>
    <m/>
    <n v="1"/>
    <m/>
    <s v="Main barrier of funding, grants to support SW infrastructure"/>
    <x v="0"/>
    <m/>
    <m/>
    <s v="Financial Constraints"/>
    <n v="2"/>
    <s v="Institutional Capacity"/>
    <n v="1"/>
    <n v="1"/>
  </r>
  <r>
    <n v="4"/>
    <m/>
    <n v="1"/>
    <m/>
    <s v="Need built date, usually coming from contract design sheets, not even as-built dates"/>
    <x v="0"/>
    <m/>
    <m/>
    <s v="Data Capacity"/>
    <n v="4"/>
    <s v="Institutional Capacity"/>
    <n v="1"/>
    <n v="1"/>
  </r>
  <r>
    <n v="4"/>
    <m/>
    <n v="1"/>
    <m/>
    <s v="Use zoning, land use, historic aerial imagery to see when land use changes"/>
    <x v="0"/>
    <m/>
    <m/>
    <s v="Land use change"/>
    <n v="12"/>
    <s v="Development Pressure"/>
    <n v="3"/>
    <n v="1"/>
  </r>
  <r>
    <n v="4"/>
    <m/>
    <n v="1"/>
    <m/>
    <s v="Need public input, the public knows where issues reside"/>
    <x v="0"/>
    <m/>
    <m/>
    <s v="Public Engagement"/>
    <n v="17"/>
    <s v="Governance"/>
    <n v="4"/>
    <n v="1"/>
  </r>
  <r>
    <n v="4"/>
    <m/>
    <n v="1"/>
    <m/>
    <s v="Use a 2-month comment period with mapping to inform assessment "/>
    <x v="0"/>
    <m/>
    <m/>
    <s v="Decision-Making"/>
    <n v="16"/>
    <s v="Governance"/>
    <n v="4"/>
    <n v="1"/>
  </r>
  <r>
    <n v="4"/>
    <m/>
    <n v="1"/>
    <m/>
    <s v="Sewer and water focus, not stormwater"/>
    <x v="0"/>
    <m/>
    <m/>
    <s v="Prioritization"/>
    <n v="14"/>
    <s v="Governance"/>
    <n v="4"/>
    <n v="1"/>
  </r>
  <r>
    <n v="4"/>
    <m/>
    <n v="1"/>
    <m/>
    <s v="Roadway and pavement analysis"/>
    <x v="0"/>
    <m/>
    <m/>
    <s v="Impervious surface"/>
    <n v="8"/>
    <s v="Environmental Risk"/>
    <n v="2"/>
    <n v="1"/>
  </r>
  <r>
    <n v="4"/>
    <m/>
    <n v="1"/>
    <m/>
    <s v="Consider drones for better transportability"/>
    <x v="0"/>
    <m/>
    <m/>
    <s v="Enforcement Strategy"/>
    <n v="19"/>
    <s v="Compliance and Enforcement"/>
    <n v="5"/>
    <n v="1"/>
  </r>
  <r>
    <n v="4"/>
    <m/>
    <n v="1"/>
    <m/>
    <s v="Climate change, sea level rise, and intense storm events"/>
    <x v="8"/>
    <s v="Climate-Extreme-Storm"/>
    <n v="1"/>
    <s v="Climate change"/>
    <n v="10"/>
    <s v="Environmental Risk"/>
    <n v="2"/>
    <n v="1"/>
  </r>
  <r>
    <n v="4"/>
    <m/>
    <n v="1"/>
    <m/>
    <s v="Climate change, sea level rise, and intense storm events"/>
    <x v="0"/>
    <m/>
    <n v="1"/>
    <s v="Extreme weather events"/>
    <n v="9"/>
    <s v="Environmental Risk"/>
    <n v="2"/>
    <n v="1"/>
  </r>
  <r>
    <n v="4"/>
    <m/>
    <n v="1"/>
    <m/>
    <s v="Climate change, sea level rise, and intense storm events"/>
    <x v="0"/>
    <m/>
    <n v="1"/>
    <s v="Storm frequency"/>
    <n v="7"/>
    <s v="Environmental Risk"/>
    <n v="2"/>
    <n v="1"/>
  </r>
  <r>
    <n v="4"/>
    <m/>
    <n v="1"/>
    <m/>
    <s v="Stormwater infrastructure is not necessarily pipes, culverts, streams, or bridges. Everything is involved in managing stormwater"/>
    <x v="0"/>
    <m/>
    <m/>
    <s v="Compliance Challenges"/>
    <n v="20"/>
    <s v="Compliance and Enforcement"/>
    <n v="5"/>
    <n v="1"/>
  </r>
  <r>
    <n v="5"/>
    <m/>
    <m/>
    <n v="1"/>
    <s v="So factors that influence how to prioritize, obviously a known history of failures."/>
    <x v="0"/>
    <m/>
    <m/>
    <s v="Prioritization"/>
    <n v="14"/>
    <s v="Governance"/>
    <n v="4"/>
    <n v="1"/>
  </r>
  <r>
    <n v="5"/>
    <m/>
    <m/>
    <n v="1"/>
    <s v="You know you're going to fix what's broken"/>
    <x v="0"/>
    <m/>
    <m/>
    <s v="Reactive Maintenance"/>
    <n v="15"/>
    <s v="Governance"/>
    <n v="4"/>
    <n v="1"/>
  </r>
  <r>
    <n v="5"/>
    <m/>
    <m/>
    <n v="1"/>
    <s v="Frequency of flooding events, that's a huge factor"/>
    <x v="0"/>
    <m/>
    <m/>
    <s v="Storm frequency"/>
    <n v="7"/>
    <s v="Environmental Risk"/>
    <n v="2"/>
    <n v="1"/>
  </r>
  <r>
    <n v="5"/>
    <m/>
    <m/>
    <n v="1"/>
    <s v="Unfortunately, you know, many communities in North Carolina have to be reactive"/>
    <x v="0"/>
    <m/>
    <m/>
    <s v="Reactive Maintenance"/>
    <n v="15"/>
    <s v="Governance"/>
    <n v="4"/>
    <n v="1"/>
  </r>
  <r>
    <n v="5"/>
    <m/>
    <m/>
    <n v="1"/>
    <s v="They address something when it tears over, when it breaks, or when a sinkhole opens up."/>
    <x v="0"/>
    <m/>
    <m/>
    <s v="Reactive Maintenance"/>
    <n v="15"/>
    <s v="Governance"/>
    <n v="4"/>
    <n v="1"/>
  </r>
  <r>
    <n v="5"/>
    <m/>
    <m/>
    <n v="1"/>
    <s v="It would be nice if folks were proactive and had funding to back that up, but that's not the case"/>
    <x v="0"/>
    <m/>
    <m/>
    <s v="Financial Constraints"/>
    <n v="2"/>
    <s v="Institutional Capacity"/>
    <n v="1"/>
    <n v="1"/>
  </r>
  <r>
    <n v="5"/>
    <m/>
    <m/>
    <n v="1"/>
    <s v="Repairing damaged or failed infrastructure has to be a priority"/>
    <x v="0"/>
    <m/>
    <m/>
    <s v="Prioritization"/>
    <n v="14"/>
    <s v="Governance"/>
    <n v="4"/>
    <n v="1"/>
  </r>
  <r>
    <n v="5"/>
    <m/>
    <m/>
    <n v="1"/>
    <s v="Storm water ideally would be set up like your water and sewer funds as an enterprise fund where fees are assessed based on whatever factor is used, impervious area, whatever, but constant revenue generation that could create a capital improvements plan and systematically work through improvements. That would be ideal. That is not the case with a large number of communities in North Carolina. So those repairs come out of your standard budget."/>
    <x v="0"/>
    <m/>
    <m/>
    <s v="Financial Constraints"/>
    <n v="2"/>
    <s v="Institutional Capacity"/>
    <n v="1"/>
    <n v="1"/>
  </r>
  <r>
    <n v="5"/>
    <m/>
    <m/>
    <n v="1"/>
    <s v="It is a portion of the general fund and other public works endeavors that's shared with public safety."/>
    <x v="0"/>
    <m/>
    <m/>
    <s v="Financial Constraints"/>
    <n v="2"/>
    <s v="Institutional Capacity"/>
    <n v="1"/>
    <n v="1"/>
  </r>
  <r>
    <n v="5"/>
    <m/>
    <m/>
    <n v="1"/>
    <s v="So if something has to be cut, your funding for street repairs and stormwater infrastructure is going to be cut before police and fire"/>
    <x v="0"/>
    <m/>
    <m/>
    <s v="Prioritization"/>
    <n v="14"/>
    <s v="Governance"/>
    <n v="4"/>
    <n v="1"/>
  </r>
  <r>
    <n v="5"/>
    <m/>
    <m/>
    <n v="1"/>
    <s v="Hydraulic and hydrologic modeling is a huge tool that we're working with several clients now to do stormwater master plans or system-wide modeling."/>
    <x v="7"/>
    <s v="Decision-Technical-Partnership"/>
    <n v="1"/>
    <s v="Technical Expertise"/>
    <n v="3"/>
    <s v="Institutional Capacity"/>
    <n v="1"/>
    <n v="1"/>
  </r>
  <r>
    <n v="5"/>
    <m/>
    <m/>
    <n v="1"/>
    <s v="Hydraulic and hydrologic modeling is a huge tool that we're working with several clients now to do stormwater master plans or system-wide modeling."/>
    <x v="0"/>
    <m/>
    <n v="1"/>
    <s v="Decision-Making"/>
    <n v="16"/>
    <s v="Governance"/>
    <n v="4"/>
    <n v="1"/>
  </r>
  <r>
    <n v="5"/>
    <m/>
    <m/>
    <n v="1"/>
    <s v="Hydraulic and hydrologic modeling is a huge tool that we're working with several clients now to do stormwater master plans or system-wide modeling."/>
    <x v="0"/>
    <m/>
    <n v="1"/>
    <s v="Partnerships"/>
    <n v="18"/>
    <s v="Governance"/>
    <n v="4"/>
    <n v="1"/>
  </r>
  <r>
    <n v="5"/>
    <m/>
    <m/>
    <n v="1"/>
    <s v="CAD, modeling software, general asset information and asset inventory programs where you go out and map your system"/>
    <x v="0"/>
    <m/>
    <m/>
    <s v="Data Capacity"/>
    <n v="4"/>
    <s v="Institutional Capacity"/>
    <n v="1"/>
    <n v="1"/>
  </r>
  <r>
    <n v="5"/>
    <m/>
    <m/>
    <n v="1"/>
    <s v="DEQ and the NPDES permitting has a requirement for that, but folks are still trying to get a complete and comprehensive system map."/>
    <x v="9"/>
    <s v="Enforce-Political"/>
    <n v="1"/>
    <s v="Enforcement Strategy"/>
    <n v="19"/>
    <s v="Compliance and Enforcement"/>
    <n v="5"/>
    <n v="1"/>
  </r>
  <r>
    <n v="5"/>
    <m/>
    <m/>
    <n v="1"/>
    <s v="DEQ and the NPDES permitting has a requirement for that, but folks are still trying to get a complete and comprehensive system map."/>
    <x v="0"/>
    <m/>
    <n v="1"/>
    <s v="Political pressure"/>
    <n v="13"/>
    <s v="Governance"/>
    <n v="4"/>
    <n v="1"/>
  </r>
  <r>
    <n v="5"/>
    <m/>
    <m/>
    <n v="1"/>
    <s v="A lot of folks don't have their entire system mapped yet"/>
    <x v="0"/>
    <m/>
    <m/>
    <s v="Data Capacity"/>
    <n v="4"/>
    <s v="Institutional Capacity"/>
    <n v="1"/>
    <n v="1"/>
  </r>
  <r>
    <n v="5"/>
    <m/>
    <m/>
    <n v="1"/>
    <s v="Whenever that storm system leaves the right of way, it's in no man's land and a private property owner doesn't know it's there"/>
    <x v="0"/>
    <m/>
    <m/>
    <s v="Prioritization"/>
    <n v="14"/>
    <s v="Governance"/>
    <n v="4"/>
    <n v="1"/>
  </r>
  <r>
    <n v="5"/>
    <m/>
    <m/>
    <n v="1"/>
    <s v="City doesn't want to claim responsibility because again, they don't know what's there."/>
    <x v="0"/>
    <m/>
    <m/>
    <s v="Compliance Challenges"/>
    <n v="20"/>
    <s v="Compliance and Enforcement"/>
    <n v="5"/>
    <n v="1"/>
  </r>
  <r>
    <n v="5"/>
    <m/>
    <m/>
    <n v="1"/>
    <s v="Funding, funding, funding."/>
    <x v="0"/>
    <m/>
    <m/>
    <s v="Financial Constraints"/>
    <n v="2"/>
    <s v="Institutional Capacity"/>
    <n v="1"/>
    <n v="1"/>
  </r>
  <r>
    <n v="5"/>
    <m/>
    <m/>
    <n v="1"/>
    <s v="So getting cities to understand that in the case of a storm system requiring dedicated drainage easements outside of the right of way, those as-built drawings is a necessity."/>
    <x v="0"/>
    <m/>
    <m/>
    <s v="Prioritization"/>
    <n v="14"/>
    <s v="Governance"/>
    <n v="4"/>
    <n v="1"/>
  </r>
  <r>
    <n v="5"/>
    <m/>
    <m/>
    <n v="1"/>
    <s v="Anything that predates the 2000s, you may or may not have a drainage easement, and you may or may not have an as-built for it."/>
    <x v="0"/>
    <m/>
    <m/>
    <s v="Data Capacity"/>
    <n v="4"/>
    <s v="Institutional Capacity"/>
    <n v="1"/>
    <n v="1"/>
  </r>
  <r>
    <n v="5"/>
    <m/>
    <m/>
    <n v="1"/>
    <s v="There's just not enough money out there to even map the system."/>
    <x v="0"/>
    <m/>
    <m/>
    <s v="Financial Constraints"/>
    <n v="2"/>
    <s v="Institutional Capacity"/>
    <n v="1"/>
    <n v="1"/>
  </r>
  <r>
    <n v="5"/>
    <m/>
    <m/>
    <n v="1"/>
    <s v="From that map, you can begin programming systematic repairs. You'll know what you're looking for in the event of a failure."/>
    <x v="0"/>
    <m/>
    <m/>
    <s v="Data Capacity"/>
    <n v="4"/>
    <s v="Institutional Capacity"/>
    <n v="1"/>
    <n v="1"/>
  </r>
  <r>
    <n v="5"/>
    <m/>
    <m/>
    <n v="1"/>
    <s v="It's out of sight, out of mind, as long as the water's not ponding in my street or on my yard."/>
    <x v="0"/>
    <m/>
    <m/>
    <s v="Reactive Maintenance"/>
    <n v="15"/>
    <s v="Governance"/>
    <n v="4"/>
    <n v="1"/>
  </r>
  <r>
    <n v="5"/>
    <m/>
    <m/>
    <n v="1"/>
    <s v="Without that map, you are essentially flying blind, and it all comes down to funding. _x000a_I'll go a bit further, political will. "/>
    <x v="0"/>
    <m/>
    <m/>
    <s v="Political pressure"/>
    <n v="13"/>
    <s v="Governance"/>
    <n v="4"/>
    <n v="1"/>
  </r>
  <r>
    <n v="5"/>
    <m/>
    <m/>
    <n v="1"/>
    <s v="But we have to do the public education component to make folks understand why that's necessary and then start generating revenue to address some of these issues."/>
    <x v="0"/>
    <m/>
    <m/>
    <s v="Public Engagement"/>
    <n v="17"/>
    <s v="Governance"/>
    <n v="4"/>
    <n v="1"/>
  </r>
  <r>
    <n v="5"/>
    <m/>
    <m/>
    <n v="1"/>
    <s v="Stormwater lags, 20 to 50 years behind other buried infrastructure, in folks even valuing and placing the importance on that system"/>
    <x v="0"/>
    <m/>
    <m/>
    <s v="Prioritization"/>
    <n v="14"/>
    <s v="Governance"/>
    <n v="4"/>
    <n v="1"/>
  </r>
  <r>
    <n v="5"/>
    <m/>
    <m/>
    <n v="1"/>
    <s v="We've done a couple of those asset inventories, assessments, and master plans. "/>
    <x v="0"/>
    <m/>
    <m/>
    <s v="Technical Expertise"/>
    <n v="3"/>
    <s v="Institutional Capacity"/>
    <n v="1"/>
    <n v="1"/>
  </r>
  <r>
    <n v="5"/>
    <m/>
    <m/>
    <n v="1"/>
    <s v="That's a 10-year window with programs and projects throughout. Now, obviously, if you have a failure, you kind of need to jump on that immediately. "/>
    <x v="0"/>
    <m/>
    <m/>
    <s v="Inequality"/>
    <n v="5"/>
    <s v="Institutional Capacity"/>
    <n v="1"/>
    <n v="1"/>
  </r>
  <r>
    <n v="5"/>
    <m/>
    <m/>
    <n v="1"/>
    <s v="In addition to the modeling and the system map, we'll rely on a work order history because that's going to point to frequent repair or failure areas. "/>
    <x v="0"/>
    <m/>
    <m/>
    <s v="Data Capacity"/>
    <n v="4"/>
    <s v="Institutional Capacity"/>
    <n v="1"/>
    <n v="1"/>
  </r>
  <r>
    <n v="5"/>
    <m/>
    <m/>
    <n v="1"/>
    <s v="We're comparing those two data sets and identifying areas for replacement and planning projects based on the hot spots or heat areas that are generated through the combination of those two data sources."/>
    <x v="0"/>
    <m/>
    <m/>
    <s v="Decision-Making"/>
    <n v="16"/>
    <s v="Governance"/>
    <n v="4"/>
    <n v="1"/>
  </r>
  <r>
    <n v="5"/>
    <m/>
    <m/>
    <n v="1"/>
    <s v="It’s one thing to know a pipe is there. It’s completely different to see the joint failure 50 feet under."/>
    <x v="0"/>
    <m/>
    <m/>
    <s v="Data Capacity"/>
    <n v="4"/>
    <s v="Institutional Capacity"/>
    <n v="1"/>
    <n v="1"/>
  </r>
  <r>
    <n v="5"/>
    <m/>
    <m/>
    <n v="1"/>
    <s v="Those are expensive pieces of equipment."/>
    <x v="0"/>
    <m/>
    <m/>
    <s v="Financial Constraints"/>
    <n v="2"/>
    <s v="Institutional Capacity"/>
    <n v="1"/>
    <n v="1"/>
  </r>
  <r>
    <n v="5"/>
    <m/>
    <m/>
    <n v="1"/>
    <s v="I've seen them get stuck under the road, and you have to dig the road up 20 feet deep."/>
    <x v="0"/>
    <m/>
    <m/>
    <s v="Technical Expertise"/>
    <n v="3"/>
    <s v="Institutional Capacity"/>
    <n v="1"/>
    <n v="1"/>
  </r>
  <r>
    <n v="5"/>
    <m/>
    <m/>
    <n v="1"/>
    <s v="From the administrative perspective, accurate CIPs, and we'll say a budget over that 10-year window to do what we know we need to do, but how to fund that and budget for annually. That's always a conversation for managerial staff."/>
    <x v="0"/>
    <m/>
    <m/>
    <s v="Decision-Making"/>
    <n v="16"/>
    <s v="Governance"/>
    <n v="4"/>
    <n v="1"/>
  </r>
  <r>
    <n v="6"/>
    <n v="1"/>
    <m/>
    <m/>
    <s v="I'd say where we’re at with what funding we've done so far. It's a small drop in the bucket of what's probably what's needed. "/>
    <x v="0"/>
    <m/>
    <m/>
    <s v="Financial Constraints"/>
    <n v="2"/>
    <s v="Institutional Capacity"/>
    <n v="1"/>
    <n v="1"/>
  </r>
  <r>
    <n v="6"/>
    <n v="1"/>
    <m/>
    <m/>
    <s v="Stormwater is just beginning to be looked at for funding"/>
    <x v="0"/>
    <m/>
    <m/>
    <s v="Financial Constraints"/>
    <n v="2"/>
    <s v="Institutional Capacity"/>
    <n v="1"/>
    <n v="1"/>
  </r>
  <r>
    <n v="6"/>
    <n v="1"/>
    <m/>
    <m/>
    <s v="That was probably about going on 2 1/2 years now that we haven't gotten any more funding for LASII since we got that $19 million"/>
    <x v="0"/>
    <m/>
    <m/>
    <s v="Financial Constraints"/>
    <n v="2"/>
    <s v="Institutional Capacity"/>
    <n v="1"/>
    <n v="1"/>
  </r>
  <r>
    <n v="6"/>
    <n v="1"/>
    <m/>
    <m/>
    <s v="[Stormwater] is needed and it needs to be addressed at some point."/>
    <x v="0"/>
    <m/>
    <m/>
    <s v="Decision-Making"/>
    <n v="16"/>
    <s v="Governance"/>
    <n v="4"/>
    <n v="1"/>
  </r>
  <r>
    <n v="6"/>
    <n v="1"/>
    <m/>
    <m/>
    <s v="They let us know by asking for funding, and then we see kind of what's needed out there"/>
    <x v="0"/>
    <m/>
    <m/>
    <s v="Decision-Making"/>
    <n v="16"/>
    <s v="Governance"/>
    <n v="4"/>
    <n v="1"/>
  </r>
  <r>
    <n v="6"/>
    <n v="1"/>
    <m/>
    <m/>
    <s v="If we had a pot of money, we would see what comes in, and we prioritize based on our priority rating system."/>
    <x v="0"/>
    <m/>
    <m/>
    <s v="Prioritization"/>
    <n v="14"/>
    <s v="Governance"/>
    <n v="4"/>
    <n v="1"/>
  </r>
  <r>
    <n v="6"/>
    <n v="1"/>
    <m/>
    <m/>
    <s v="We fund projects that lead towards water quality over water quantity"/>
    <x v="0"/>
    <m/>
    <m/>
    <s v="Decision-Making"/>
    <n v="16"/>
    <s v="Governance"/>
    <n v="4"/>
    <n v="1"/>
  </r>
  <r>
    <n v="6"/>
    <n v="1"/>
    <m/>
    <m/>
    <s v="We don't have any data because we're not the ones that are, well, we're not the ones that are coming up with the projects. "/>
    <x v="0"/>
    <m/>
    <m/>
    <s v="Data Capacity"/>
    <n v="4"/>
    <s v="Institutional Capacity"/>
    <n v="1"/>
    <n v="1"/>
  </r>
  <r>
    <n v="6"/>
    <n v="1"/>
    <m/>
    <m/>
    <s v="We looked at what the needs were that were out there, what people needed as far as stormwater infrastructure, what kind of projects that we want to get."/>
    <x v="0"/>
    <m/>
    <m/>
    <s v="Public Engagement"/>
    <n v="17"/>
    <s v="Governance"/>
    <n v="4"/>
    <n v="1"/>
  </r>
  <r>
    <n v="6"/>
    <n v="1"/>
    <m/>
    <m/>
    <s v="We talked to other agencies on what they were doing to see kind of what how they were addressing stormwater in their group"/>
    <x v="0"/>
    <m/>
    <m/>
    <s v="Partnerships"/>
    <n v="18"/>
    <s v="Governance"/>
    <n v="4"/>
    <n v="1"/>
  </r>
  <r>
    <n v="6"/>
    <n v="1"/>
    <m/>
    <m/>
    <s v="They fill that priority rating, a score sheet out and based on what they are providing, the project purpose, project benefits, system management, as well as affordability, kind of drives what the things that those are the four categories in that priority rating system that they have to fill out in order to get funded. "/>
    <x v="0"/>
    <m/>
    <m/>
    <s v="Decision-Making"/>
    <n v="16"/>
    <s v="Governance"/>
    <n v="4"/>
    <n v="1"/>
  </r>
  <r>
    <n v="6"/>
    <n v="1"/>
    <m/>
    <m/>
    <s v="The more they know about their system, the chance of them getting funded increases"/>
    <x v="2"/>
    <s v="Fin-Technical"/>
    <n v="1"/>
    <s v="Technical Expertise"/>
    <n v="3"/>
    <s v="Institutional Capacity"/>
    <n v="1"/>
    <n v="1"/>
  </r>
  <r>
    <n v="6"/>
    <n v="1"/>
    <m/>
    <m/>
    <s v="The more they know about their system, the chance of them getting funded increases"/>
    <x v="0"/>
    <m/>
    <n v="1"/>
    <s v="Financial Constraints"/>
    <n v="2"/>
    <s v="Institutional Capacity"/>
    <n v="1"/>
    <n v="1"/>
  </r>
  <r>
    <n v="6"/>
    <n v="1"/>
    <m/>
    <m/>
    <s v="Funding is one of the barriers since we've not been funded."/>
    <x v="0"/>
    <m/>
    <m/>
    <s v="Financial Constraints"/>
    <n v="2"/>
    <s v="Institutional Capacity"/>
    <n v="1"/>
    <n v="1"/>
  </r>
  <r>
    <n v="6"/>
    <n v="1"/>
    <m/>
    <m/>
    <s v="Local government units look for free money first, especially if it's out there."/>
    <x v="0"/>
    <m/>
    <m/>
    <s v="Decision-Making"/>
    <n v="16"/>
    <s v="Governance"/>
    <n v="4"/>
    <n v="1"/>
  </r>
  <r>
    <n v="6"/>
    <n v="1"/>
    <m/>
    <m/>
    <s v="The only thing we have right now to fund is the SRF Green Project Reserve Program, which is a loan program versus a grant program. A little bit less likely for somebody to jump on that to get funding versus grants."/>
    <x v="0"/>
    <m/>
    <m/>
    <s v="Prioritization"/>
    <n v="14"/>
    <s v="Governance"/>
    <n v="4"/>
    <n v="1"/>
  </r>
  <r>
    <n v="6"/>
    <n v="1"/>
    <m/>
    <m/>
    <s v="Planning grants are opportunities to do an asset inventory assessment. "/>
    <x v="0"/>
    <m/>
    <m/>
    <s v="Data Capacity"/>
    <n v="4"/>
    <s v="Institutional Capacity"/>
    <n v="1"/>
    <n v="1"/>
  </r>
  <r>
    <n v="6"/>
    <n v="1"/>
    <m/>
    <m/>
    <s v="A lot of places still don't know what their wastewater system is, and it's much less likely that they know what their stormwater infrastructure is."/>
    <x v="0"/>
    <m/>
    <m/>
    <s v="Prioritization"/>
    <n v="14"/>
    <s v="Governance"/>
    <n v="4"/>
    <n v="1"/>
  </r>
  <r>
    <n v="6"/>
    <n v="1"/>
    <m/>
    <m/>
    <s v="Knowing what you got first and seeing what you can do to manage that stormwater through some kind of stormwater control measures and treat that stormwater to lessen the impact on the environment is vital in managing climate change in the future. "/>
    <x v="10"/>
    <s v="Climate-Decision-Enforce"/>
    <n v="1"/>
    <s v="Decision-Making"/>
    <n v="16"/>
    <s v="Governance"/>
    <n v="4"/>
    <n v="1"/>
  </r>
  <r>
    <n v="6"/>
    <n v="1"/>
    <m/>
    <m/>
    <s v="Knowing what you got first and seeing what you can do to manage that stormwater through some kind of stormwater control measures and treat that stormwater to lessen the impact on the environment is vital in managing climate change in the future. "/>
    <x v="0"/>
    <m/>
    <n v="1"/>
    <s v="Enforcement Strategy"/>
    <n v="19"/>
    <s v="Compliance and Enforcement"/>
    <n v="5"/>
    <n v="1"/>
  </r>
  <r>
    <n v="6"/>
    <n v="1"/>
    <m/>
    <m/>
    <s v="Knowing what you got first and seeing what you can do to manage that stormwater through some kind of stormwater control measures and treat that stormwater to lessen the impact on the environment is vital in managing climate change in the future. "/>
    <x v="0"/>
    <m/>
    <n v="1"/>
    <s v="Climate change"/>
    <n v="10"/>
    <s v="Environmental Risk"/>
    <n v="2"/>
    <n v="1"/>
  </r>
  <r>
    <n v="6"/>
    <n v="1"/>
    <m/>
    <m/>
    <s v="As we move on, more municipalities will be required to deal with stormwater whether they want to or not, because we're seeing it now, especially at our coast, groundwater levels are rising systematically, with more impacts from smaller storm events."/>
    <x v="11"/>
    <s v="Prior-Storm"/>
    <n v="1"/>
    <s v="Storm frequency"/>
    <n v="7"/>
    <s v="Environmental Risk"/>
    <n v="2"/>
    <n v="1"/>
  </r>
  <r>
    <n v="6"/>
    <n v="1"/>
    <m/>
    <m/>
    <s v="As we move on, more municipalities will be required to deal with stormwater whether they want to or not, because we're seeing it now, especially at our coast, groundwater levels are rising systematically, more impacts from smaller storm events."/>
    <x v="0"/>
    <m/>
    <n v="1"/>
    <s v="Prioritization"/>
    <n v="14"/>
    <s v="Governance"/>
    <n v="4"/>
    <n v="1"/>
  </r>
  <r>
    <n v="7"/>
    <n v="1"/>
    <m/>
    <m/>
    <s v="What we do is assist local communities in staying compliant with their floodplain management regulations. "/>
    <x v="0"/>
    <m/>
    <m/>
    <s v="Enforcement Strategy"/>
    <n v="19"/>
    <s v="Compliance and Enforcement"/>
    <n v="5"/>
    <n v="1"/>
  </r>
  <r>
    <n v="7"/>
    <n v="1"/>
    <m/>
    <m/>
    <s v="Communities across the United States join the National Flood Insurance Program to be able to have federally backed flood insurance. "/>
    <x v="0"/>
    <m/>
    <m/>
    <s v="Partnerships"/>
    <n v="18"/>
    <s v="Governance"/>
    <n v="4"/>
    <n v="1"/>
  </r>
  <r>
    <n v="7"/>
    <n v="1"/>
    <m/>
    <m/>
    <s v="When they do that, they have to adopt the minimum floodplain management regulations found in the 44 CFR. "/>
    <x v="0"/>
    <m/>
    <m/>
    <s v="Enforcement Strategy"/>
    <n v="19"/>
    <s v="Compliance and Enforcement"/>
    <n v="5"/>
    <n v="1"/>
  </r>
  <r>
    <n v="7"/>
    <n v="1"/>
    <m/>
    <m/>
    <s v="[44 CFR] was originally conceived in 68 or adopted in 68 and really haven't had any substantive updates to them since then. We're kind of behind the game on that. "/>
    <x v="0"/>
    <m/>
    <m/>
    <s v="Prioritization"/>
    <n v="14"/>
    <s v="Governance"/>
    <n v="4"/>
    <n v="1"/>
  </r>
  <r>
    <n v="7"/>
    <n v="1"/>
    <m/>
    <m/>
    <s v="We do training, we go out and we do floodplain management program assessments. We try to help them. We do not have regulatory authority, so we can't say you're doing this wrong. "/>
    <x v="0"/>
    <m/>
    <m/>
    <s v="Technical Expertise"/>
    <n v="3"/>
    <s v="Institutional Capacity"/>
    <n v="1"/>
    <n v="1"/>
  </r>
  <r>
    <n v="7"/>
    <n v="1"/>
    <m/>
    <m/>
    <s v="I think the nature of the water infrastructure and stormwater infrastructure is designed to be flooded, to withstand those things. "/>
    <x v="0"/>
    <m/>
    <m/>
    <s v="Flood exposure"/>
    <n v="6"/>
    <s v="Environmental Risk"/>
    <n v="2"/>
    <n v="1"/>
  </r>
  <r>
    <n v="7"/>
    <n v="1"/>
    <m/>
    <m/>
    <s v="However, when we're building in more vulnerable situations, like we touched on at the Outer Banks last week, erosion on the ocean front is undermining septic systems structures altogether. Collapsing. When we continue to keep structures there instead of trying to move them back or put them in a different spot, we're really seeing that vulnerability. "/>
    <x v="0"/>
    <m/>
    <m/>
    <s v="Extreme weather events"/>
    <n v="9"/>
    <s v="Environmental Risk"/>
    <n v="2"/>
    <n v="1"/>
  </r>
  <r>
    <n v="7"/>
    <n v="1"/>
    <m/>
    <m/>
    <s v="Going into the future, we're going to see more vulnerability just due to sea level change and things like that."/>
    <x v="0"/>
    <m/>
    <m/>
    <s v="Climate change"/>
    <n v="10"/>
    <s v="Environmental Risk"/>
    <n v="2"/>
    <n v="1"/>
  </r>
  <r>
    <n v="7"/>
    <n v="1"/>
    <m/>
    <m/>
    <s v="From a floodplain management perspective, we have regulations in the 44 CFR as minimum standards for substantially damaged structures."/>
    <x v="0"/>
    <m/>
    <m/>
    <s v="Technical Expertise"/>
    <n v="3"/>
    <s v="Institutional Capacity"/>
    <n v="1"/>
    <n v="1"/>
  </r>
  <r>
    <n v="7"/>
    <n v="1"/>
    <m/>
    <m/>
    <s v="We're going to be looking at development in those damages to those existing structures. Anything new has to comply."/>
    <x v="0"/>
    <m/>
    <m/>
    <s v="Population/urban growth"/>
    <n v="11"/>
    <s v="Development Pressure"/>
    <n v="3"/>
    <n v="1"/>
  </r>
  <r>
    <n v="7"/>
    <n v="1"/>
    <m/>
    <m/>
    <s v="The FEMA Mapping Service Center is the nationwide official flood maps for the United States. North Carolina has this exemplary mapping program. We developed the North Carolina Flood Risk Information System. We call it NC FRIS. That is North Carolina's official flood maps."/>
    <x v="0"/>
    <m/>
    <m/>
    <s v="Data Capacity"/>
    <n v="4"/>
    <s v="Institutional Capacity"/>
    <n v="1"/>
    <n v="1"/>
  </r>
  <r>
    <n v="7"/>
    <n v="1"/>
    <m/>
    <m/>
    <s v="I do think that we don't have a clear understanding of how old some of our systems are. So maybe we are lacking in surveys of what's existing and what is not, right?"/>
    <x v="0"/>
    <m/>
    <m/>
    <s v="Data Capacity"/>
    <n v="4"/>
    <s v="Institutional Capacity"/>
    <n v="1"/>
    <n v="1"/>
  </r>
  <r>
    <n v="7"/>
    <n v="1"/>
    <m/>
    <m/>
    <s v="I feel like there are definitely rules and regulations that change with different administrations. "/>
    <x v="0"/>
    <m/>
    <m/>
    <s v="Political pressure"/>
    <n v="13"/>
    <s v="Governance"/>
    <n v="4"/>
    <n v="1"/>
  </r>
  <r>
    <n v="7"/>
    <n v="1"/>
    <m/>
    <m/>
    <s v="We have an administration that really understands the importance of stormwater retention and treatment. And then we have the next administration that kind of relaxes those rules. So, we have this wavering thing. The importance isn't spread across the board."/>
    <x v="0"/>
    <m/>
    <m/>
    <s v="Prioritization"/>
    <n v="14"/>
    <s v="Governance"/>
    <n v="4"/>
    <n v="1"/>
  </r>
  <r>
    <n v="7"/>
    <n v="1"/>
    <m/>
    <m/>
    <s v="I think the local folks know their vulnerabilities the best and they've understood and seen how different events affect their cities and municipalities or counties. "/>
    <x v="0"/>
    <m/>
    <m/>
    <s v="Public Engagement"/>
    <n v="17"/>
    <s v="Governance"/>
    <n v="4"/>
    <n v="1"/>
  </r>
  <r>
    <n v="7"/>
    <n v="1"/>
    <m/>
    <m/>
    <s v="If they can assess their vulnerabilities and draft those regulations and rules to fit their standards, obviously, meeting the minimum. And then if we have to go higher because of what we understand in that location, we need to do that. "/>
    <x v="0"/>
    <m/>
    <m/>
    <s v="Enforcement Strategy"/>
    <n v="19"/>
    <s v="Compliance and Enforcement"/>
    <n v="5"/>
    <n v="1"/>
  </r>
  <r>
    <n v="7"/>
    <n v="1"/>
    <m/>
    <m/>
    <s v="Today is the day to start doing that. Yesterday was the day to start doing that, but we're running on a funding mechanism that isn't always going to be there or it's volatile at at the best. "/>
    <x v="0"/>
    <m/>
    <m/>
    <s v="Financial Constraints"/>
    <n v="2"/>
    <s v="Institutional Capacity"/>
    <n v="1"/>
    <n v="1"/>
  </r>
  <r>
    <n v="7"/>
    <n v="1"/>
    <m/>
    <m/>
    <s v="We used sea level rise and sea level projections to help us draft that ordinance, and we really set some higher standards. "/>
    <x v="0"/>
    <m/>
    <m/>
    <s v="Decision-Making"/>
    <n v="16"/>
    <s v="Governance"/>
    <n v="4"/>
    <n v="1"/>
  </r>
  <r>
    <n v="7"/>
    <n v="1"/>
    <m/>
    <m/>
    <s v="We have used those tools, and it's a really good process to go through, and I think it sets a good example for our cities and towns."/>
    <x v="0"/>
    <m/>
    <m/>
    <s v="Technical Expertise"/>
    <n v="3"/>
    <s v="Institutional Capacity"/>
    <n v="1"/>
    <n v="1"/>
  </r>
  <r>
    <n v="7"/>
    <n v="1"/>
    <m/>
    <m/>
    <s v="Currently, FEMA sets a standard; really, the federal government sets the standard of what we set our regulatory flood maps to. "/>
    <x v="0"/>
    <m/>
    <m/>
    <s v="Enforcement Strategy"/>
    <n v="19"/>
    <s v="Compliance and Enforcement"/>
    <n v="5"/>
    <n v="1"/>
  </r>
  <r>
    <n v="7"/>
    <n v="1"/>
    <m/>
    <m/>
    <s v="So we're missing out on a whole bunch of data that we could. So we're not taking multi-hazards into account. "/>
    <x v="0"/>
    <m/>
    <m/>
    <s v="Compliance Challenges"/>
    <n v="20"/>
    <s v="Compliance and Enforcement"/>
    <n v="5"/>
    <n v="1"/>
  </r>
  <r>
    <n v="7"/>
    <n v="1"/>
    <m/>
    <m/>
    <s v="Citizens moving into locations and trying to plan where to invest their money or retire, you know, all those things. "/>
    <x v="0"/>
    <m/>
    <m/>
    <s v="Population/urban growth"/>
    <n v="11"/>
    <s v="Development Pressure"/>
    <n v="3"/>
    <n v="1"/>
  </r>
  <r>
    <n v="7"/>
    <n v="1"/>
    <m/>
    <m/>
    <s v="But it will also lend tools to local governments to better regulate that kind of development."/>
    <x v="9"/>
    <s v="Decision-Enforce"/>
    <n v="1"/>
    <s v="Enforcement Strategy"/>
    <n v="19"/>
    <s v="Compliance and Enforcement"/>
    <n v="5"/>
    <n v="1"/>
  </r>
  <r>
    <n v="7"/>
    <n v="1"/>
    <m/>
    <m/>
    <s v="But it will also lend tools to local governments to better regulate that kind of development."/>
    <x v="0"/>
    <m/>
    <n v="1"/>
    <s v="Decision-Making"/>
    <n v="16"/>
    <s v="Governance"/>
    <n v="4"/>
    <n v="1"/>
  </r>
  <r>
    <n v="7"/>
    <n v="1"/>
    <m/>
    <m/>
    <s v="So, availability and awareness. I think there are a lot of communities that don't have the availability to these tools. Everything's online, but not everybody's online. "/>
    <x v="0"/>
    <m/>
    <m/>
    <s v="Inequality"/>
    <n v="5"/>
    <s v="Institutional Capacity"/>
    <n v="1"/>
    <n v="1"/>
  </r>
  <r>
    <n v="7"/>
    <n v="1"/>
    <m/>
    <m/>
    <s v="I think that we really need to make a concerted effort to make people aware of what's available to them and how to plan for whatever it is that they're planning for."/>
    <x v="0"/>
    <m/>
    <m/>
    <s v="Public Engagement"/>
    <n v="17"/>
    <s v="Governance"/>
    <n v="4"/>
    <n v="1"/>
  </r>
  <r>
    <n v="8"/>
    <n v="1"/>
    <m/>
    <m/>
    <s v="So we do put a high priority on maintenance. "/>
    <x v="0"/>
    <m/>
    <m/>
    <s v="Prioritization"/>
    <n v="14"/>
    <s v="Governance"/>
    <n v="4"/>
    <n v="1"/>
  </r>
  <r>
    <n v="8"/>
    <n v="1"/>
    <m/>
    <m/>
    <s v="We know that we won't get any more of those from an environmental standpoint; we would never be granted, nor would we necessarily want to add more. "/>
    <x v="0"/>
    <m/>
    <m/>
    <s v="Financial Constraints"/>
    <n v="2"/>
    <s v="Institutional Capacity"/>
    <n v="1"/>
    <n v="1"/>
  </r>
  <r>
    <n v="8"/>
    <n v="1"/>
    <m/>
    <m/>
    <s v="We know that maintaining a system that gets the water to those outfalls, efficiency is critically important."/>
    <x v="0"/>
    <m/>
    <m/>
    <s v="Prioritization"/>
    <n v="14"/>
    <s v="Governance"/>
    <n v="4"/>
    <n v="1"/>
  </r>
  <r>
    <n v="8"/>
    <n v="1"/>
    <m/>
    <m/>
    <s v="Some areas where we can't, we know for various reasons, such as distance, the existing configuration of the infrastructure. "/>
    <x v="0"/>
    <m/>
    <m/>
    <s v="Data Capacity"/>
    <n v="4"/>
    <s v="Institutional Capacity"/>
    <n v="1"/>
    <n v="1"/>
  </r>
  <r>
    <n v="8"/>
    <n v="1"/>
    <m/>
    <m/>
    <s v="We know that there are still some storms we cannot get the water to those outfalls in time before we have flooding"/>
    <x v="0"/>
    <m/>
    <m/>
    <s v="Reactive Maintenance"/>
    <n v="15"/>
    <s v="Governance"/>
    <n v="4"/>
    <n v="1"/>
  </r>
  <r>
    <n v="8"/>
    <n v="1"/>
    <m/>
    <m/>
    <s v="Our second sort of threat is to fall back on mechanical solutions, on pumped solutions and then our third is to have a pretty robust system of regulation for maintaining stormwater and dealing with it on site. "/>
    <x v="0"/>
    <m/>
    <m/>
    <s v="Decision-Making"/>
    <n v="16"/>
    <s v="Governance"/>
    <n v="4"/>
    <n v="1"/>
  </r>
  <r>
    <n v="8"/>
    <n v="1"/>
    <m/>
    <m/>
    <s v="We're early in the stages of installing a system of monitors to give us a snapshot of what's happening in the groundwater. "/>
    <x v="0"/>
    <m/>
    <m/>
    <s v="Data Capacity"/>
    <n v="4"/>
    <s v="Institutional Capacity"/>
    <n v="1"/>
    <n v="1"/>
  </r>
  <r>
    <n v="8"/>
    <n v="1"/>
    <m/>
    <m/>
    <s v="We know that if we don't deal effectively with stormwater and move it out, we run a higher risk of intercepting wastewater sources. "/>
    <x v="0"/>
    <m/>
    <m/>
    <s v="Compliance Challenges"/>
    <n v="20"/>
    <s v="Compliance and Enforcement"/>
    <n v="5"/>
    <n v="1"/>
  </r>
  <r>
    <n v="8"/>
    <n v="1"/>
    <m/>
    <m/>
    <s v="Data for stormwater in our context; it's kind of hard to come by. "/>
    <x v="0"/>
    <m/>
    <m/>
    <s v="Data Capacity"/>
    <n v="4"/>
    <s v="Institutional Capacity"/>
    <n v="1"/>
    <n v="1"/>
  </r>
  <r>
    <n v="8"/>
    <n v="1"/>
    <m/>
    <m/>
    <s v="A lot of it is visual, in terms of observing the system, inspecting the system. So we do have a regular schedule of visual inspection of all of the infrastructure. The open ditches are pretty easy to see. We use cameras to inspect wherever we have pipes in the system."/>
    <x v="0"/>
    <m/>
    <m/>
    <s v="Technical Expertise"/>
    <n v="3"/>
    <s v="Institutional Capacity"/>
    <n v="1"/>
    <n v="1"/>
  </r>
  <r>
    <n v="8"/>
    <n v="1"/>
    <m/>
    <m/>
    <s v="I'm not aware that we are doing a lot of measuring of stormwater in the and its flow in our system, in our network"/>
    <x v="0"/>
    <m/>
    <m/>
    <s v="Data Capacity"/>
    <n v="4"/>
    <s v="Institutional Capacity"/>
    <n v="1"/>
    <n v="1"/>
  </r>
  <r>
    <n v="8"/>
    <n v="1"/>
    <m/>
    <m/>
    <s v="We do have a fairly detailed inventory and a regular system of inspection."/>
    <x v="0"/>
    <m/>
    <m/>
    <s v="Enforcement Strategy"/>
    <n v="19"/>
    <s v="Compliance and Enforcement"/>
    <n v="5"/>
    <n v="1"/>
  </r>
  <r>
    <n v="8"/>
    <n v="1"/>
    <m/>
    <m/>
    <s v="I would be surprised if our assets were not seen at least every two years."/>
    <x v="0"/>
    <m/>
    <m/>
    <s v="Enforcement Strategy"/>
    <n v="19"/>
    <s v="Compliance and Enforcement"/>
    <n v="5"/>
    <n v="1"/>
  </r>
  <r>
    <n v="8"/>
    <n v="1"/>
    <m/>
    <m/>
    <s v="I think most of it in terms of public services staff, it's not necessarily an engineer, but somebody is seeing all of it and can bring problems to the table."/>
    <x v="12"/>
    <s v="Partnerships-Public"/>
    <n v="1"/>
    <s v="Partnerships"/>
    <n v="18"/>
    <s v="Governance"/>
    <n v="4"/>
    <n v="1"/>
  </r>
  <r>
    <n v="8"/>
    <n v="1"/>
    <m/>
    <m/>
    <s v="I think most of it in terms of public services staff, it's not necessarily an engineer, but somebody is seeing all of it and can bring problems to the table."/>
    <x v="0"/>
    <m/>
    <n v="1"/>
    <s v="Public Engagement"/>
    <n v="17"/>
    <s v="Governance"/>
    <n v="4"/>
    <n v="1"/>
  </r>
  <r>
    <n v="8"/>
    <n v="1"/>
    <m/>
    <m/>
    <s v="I don't know how deep our resources are for actual maintenance and the specialized equipment we might need."/>
    <x v="0"/>
    <m/>
    <m/>
    <s v="Technical Expertise"/>
    <n v="3"/>
    <s v="Institutional Capacity"/>
    <n v="1"/>
    <n v="1"/>
  </r>
  <r>
    <n v="8"/>
    <n v="1"/>
    <m/>
    <m/>
    <s v="We do have a lot of aquatic vegetation growing in basically stagnant or sitting water in a lot of these systems. That vegetation over time, if you don't maintain that ditch and remove that vegetation fairly frequently, it does hinder the movement of stormwater."/>
    <x v="0"/>
    <m/>
    <m/>
    <s v="Compliance Challenges"/>
    <n v="20"/>
    <s v="Compliance and Enforcement"/>
    <n v="5"/>
    <n v="1"/>
  </r>
  <r>
    <n v="8"/>
    <n v="1"/>
    <m/>
    <m/>
    <s v="Two, because our collection system is open ditches. That's the biggest part of the system, and it's flat, which means there's not a lot of flow. "/>
    <x v="0"/>
    <m/>
    <m/>
    <s v="Compliance Challenges"/>
    <n v="20"/>
    <s v="Compliance and Enforcement"/>
    <n v="5"/>
    <n v="1"/>
  </r>
  <r>
    <n v="8"/>
    <n v="1"/>
    <m/>
    <m/>
    <s v="I think if we knew whether we were where and whether we were having wastewater infiltration into the system. I think we knew those places, and that's one of the things we are trying to figure out."/>
    <x v="0"/>
    <m/>
    <m/>
    <s v="Data Capacity"/>
    <n v="4"/>
    <s v="Institutional Capacity"/>
    <n v="1"/>
    <n v="1"/>
  </r>
  <r>
    <n v="8"/>
    <n v="1"/>
    <m/>
    <m/>
    <s v="I think we might prioritize or modify the collection system in those places if we knew that."/>
    <x v="0"/>
    <m/>
    <m/>
    <s v="Prioritization"/>
    <n v="14"/>
    <s v="Governance"/>
    <n v="4"/>
    <n v="1"/>
  </r>
  <r>
    <n v="8"/>
    <n v="1"/>
    <m/>
    <m/>
    <s v="We installed it in a frequently flooded area. We installed catch basins, pipe, pump, and we put an infiltration field in one of the frontal dunes."/>
    <x v="0"/>
    <m/>
    <m/>
    <s v="Flood exposure"/>
    <n v="6"/>
    <s v="Environmental Risk"/>
    <n v="2"/>
    <n v="1"/>
  </r>
  <r>
    <n v="8"/>
    <n v="1"/>
    <m/>
    <m/>
    <s v="So we collect the stormwater runoff from that stretch of road through the drop inlets and pump it into this field, where it's then disposed of in the dune and percolates down through."/>
    <x v="0"/>
    <m/>
    <m/>
    <s v="Technical Expertise"/>
    <n v="3"/>
    <s v="Institutional Capacity"/>
    <n v="1"/>
    <n v="1"/>
  </r>
  <r>
    <n v="8"/>
    <n v="1"/>
    <m/>
    <m/>
    <s v="Stormwater infrastructure, once you put it in the ground, it's there for a long time. "/>
    <x v="0"/>
    <m/>
    <m/>
    <s v="Compliance Challenges"/>
    <n v="20"/>
    <s v="Compliance and Enforcement"/>
    <n v="5"/>
    <n v="1"/>
  </r>
  <r>
    <n v="8"/>
    <n v="1"/>
    <m/>
    <m/>
    <s v="Consider sea level rise and its impact on the water table and everything that we build."/>
    <x v="0"/>
    <m/>
    <m/>
    <s v="Climate change"/>
    <n v="10"/>
    <s v="Environmental Risk"/>
    <n v="2"/>
    <n v="1"/>
  </r>
  <r>
    <n v="8"/>
    <n v="1"/>
    <m/>
    <m/>
    <s v="You heard the Jacksonville stormwater manager say a lot of their infrastructure is now submerged in the water table in such a way that it's not operating effectively."/>
    <x v="0"/>
    <m/>
    <m/>
    <s v="Flood exposure"/>
    <n v="6"/>
    <s v="Environmental Risk"/>
    <n v="2"/>
    <n v="1"/>
  </r>
  <r>
    <n v="8"/>
    <n v="1"/>
    <m/>
    <m/>
    <s v="So, I would want our staff to be thinking at 25 to 50 years ahead when we put infrastructure in the ground, and the other is to consider areas of the town that may be susceptible to erosion and its impact on collection infrastructure. "/>
    <x v="12"/>
    <s v="Decision-Prioritization"/>
    <n v="1"/>
    <s v="Decision-Making"/>
    <n v="16"/>
    <s v="Governance"/>
    <n v="4"/>
    <n v="1"/>
  </r>
  <r>
    <n v="8"/>
    <n v="1"/>
    <m/>
    <m/>
    <s v="So, I would want our staff to be thinking at 25 to 50 years ahead when we put infrastructure in the ground, and the other is to consider areas of the town that may be susceptible to erosion and its impact on collection infrastructure. "/>
    <x v="0"/>
    <m/>
    <n v="1"/>
    <s v="Prioritization"/>
    <n v="14"/>
    <s v="Governance"/>
    <n v="4"/>
    <n v="1"/>
  </r>
  <r>
    <n v="8"/>
    <n v="1"/>
    <m/>
    <m/>
    <s v="All of those outfalls are in the ocean and we have a highly erodible beach, which we address with beach nourishment. "/>
    <x v="0"/>
    <m/>
    <m/>
    <s v="Prioritization"/>
    <n v="14"/>
    <s v="Governance"/>
    <n v="4"/>
    <n v="1"/>
  </r>
  <r>
    <n v="8"/>
    <n v="1"/>
    <m/>
    <m/>
    <s v="I think someday some future board is going to decide that beach nourishment is no longer an option because it's gotten too expensive."/>
    <x v="0"/>
    <m/>
    <m/>
    <s v="Financial Constraints"/>
    <n v="2"/>
    <s v="Institutional Capacity"/>
    <n v="1"/>
    <n v="1"/>
  </r>
  <r>
    <n v="8"/>
    <n v="1"/>
    <m/>
    <m/>
    <s v="That's going to affect those outfalls and the whole sort of stormwater collection infrastructure that's attached to those. So that's a long-term consideration."/>
    <x v="0"/>
    <m/>
    <m/>
    <s v="Decision-Making"/>
    <n v="16"/>
    <s v="Governance"/>
    <n v="4"/>
    <n v="1"/>
  </r>
  <r>
    <n v="8"/>
    <n v="1"/>
    <m/>
    <m/>
    <s v="The other is to think of an elevated water table from sea level rise, think of erosion and its impact on the infrastructure, especially the outfalls. "/>
    <x v="0"/>
    <m/>
    <m/>
    <s v="Climate change"/>
    <n v="10"/>
    <s v="Environmental Risk"/>
    <n v="2"/>
    <n v="1"/>
  </r>
  <r>
    <n v="8"/>
    <n v="1"/>
    <m/>
    <m/>
    <s v="Then finally think about those flood-prone areas that are low lying, that unless we're willing to someday consider retreat from those areas or diking and pumping or some kind of extreme measure."/>
    <x v="0"/>
    <m/>
    <m/>
    <s v="Flood exposure"/>
    <n v="6"/>
    <s v="Environmental Risk"/>
    <n v="2"/>
    <n v="1"/>
  </r>
  <r>
    <n v="9"/>
    <m/>
    <m/>
    <n v="1"/>
    <s v="I've got three field technicians that work for me that does all of the testing and monitoring. It helps me with education, does all illicit discharges, that kind of stuff. "/>
    <x v="0"/>
    <m/>
    <m/>
    <s v="Partnerships"/>
    <n v="18"/>
    <s v="Governance"/>
    <n v="4"/>
    <n v="1"/>
  </r>
  <r>
    <n v="9"/>
    <m/>
    <m/>
    <n v="1"/>
    <s v="So, any hurricanes that come into our area, we are equally impacted, not only from wind, but from storm surge, because of the mouth of the river. "/>
    <x v="0"/>
    <m/>
    <m/>
    <s v="Extreme weather events"/>
    <n v="9"/>
    <s v="Environmental Risk"/>
    <n v="2"/>
    <n v="1"/>
  </r>
  <r>
    <n v="9"/>
    <m/>
    <m/>
    <n v="1"/>
    <s v="The wind blows the water straight up, so during Florence, you know, we had five to eight feet of flooding in all of our areas, for almost two weeks. "/>
    <x v="0"/>
    <m/>
    <m/>
    <s v="Flood exposure"/>
    <n v="6"/>
    <s v="Environmental Risk"/>
    <n v="2"/>
    <n v="1"/>
  </r>
  <r>
    <n v="9"/>
    <m/>
    <m/>
    <n v="1"/>
    <s v="My office was an island. We couldn't even get to it because there was water all the way around it. "/>
    <x v="0"/>
    <m/>
    <m/>
    <s v="Flood exposure"/>
    <n v="6"/>
    <s v="Environmental Risk"/>
    <n v="2"/>
    <n v="1"/>
  </r>
  <r>
    <n v="9"/>
    <m/>
    <m/>
    <n v="1"/>
    <s v="While we're not on the beach or the coast, which would be a five, I would put us between a three and a four."/>
    <x v="0"/>
    <m/>
    <m/>
    <s v="Prioritization"/>
    <n v="14"/>
    <s v="Governance"/>
    <n v="4"/>
    <n v="1"/>
  </r>
  <r>
    <n v="9"/>
    <m/>
    <m/>
    <n v="1"/>
    <s v="With that, we have certain responsibilities that we have to follow under the NPDE permit."/>
    <x v="0"/>
    <m/>
    <m/>
    <s v="Prioritization"/>
    <n v="14"/>
    <s v="Governance"/>
    <n v="4"/>
    <n v="1"/>
  </r>
  <r>
    <n v="9"/>
    <m/>
    <m/>
    <n v="1"/>
    <s v="I apply for grant money to address watersheds, and I've gotten a lot of money last year and this year to just restore four of the major watersheds in Jacksonville that drain into the Neuse River. "/>
    <x v="0"/>
    <m/>
    <m/>
    <s v="Financial Constraints"/>
    <n v="2"/>
    <s v="Institutional Capacity"/>
    <n v="1"/>
    <n v="1"/>
  </r>
  <r>
    <n v="9"/>
    <m/>
    <m/>
    <n v="1"/>
    <s v="As far as pipe and ditch maintenance are streets department has their own budget, I have my own budget, and each year, they are picking up ditches and pipes on a regular basis, but if something comes up and one collapses or is going to collapse, then it would be identified in what we're called our CIP, Community Improvement Project, and we would start putting money aside to fix it. "/>
    <x v="12"/>
    <s v="Decision-Reactive"/>
    <n v="1"/>
    <s v="Reactive Maintenance"/>
    <n v="15"/>
    <s v="Governance"/>
    <n v="4"/>
    <n v="1"/>
  </r>
  <r>
    <n v="9"/>
    <m/>
    <m/>
    <n v="1"/>
    <s v="As far as pipe and ditch maintenance are streets department has their own budget, I have my own budget, and each year, they are picking up ditches and pipes on a regular basis, but if something comes up and one collapses or is going to collapse, then it would be identified in what we're called our CIP, Community Improvement Project, and we would start putting money aside to fix it. "/>
    <x v="0"/>
    <m/>
    <n v="1"/>
    <s v="Decision-Making"/>
    <n v="16"/>
    <s v="Governance"/>
    <n v="4"/>
    <n v="1"/>
  </r>
  <r>
    <n v="9"/>
    <m/>
    <m/>
    <n v="1"/>
    <s v="They know better than the rest of us what's doing well and what's not. "/>
    <x v="0"/>
    <m/>
    <m/>
    <s v="Public Engagement"/>
    <n v="17"/>
    <s v="Governance"/>
    <n v="4"/>
    <n v="1"/>
  </r>
  <r>
    <n v="9"/>
    <m/>
    <m/>
    <n v="1"/>
    <s v="Ever since Covid, all of our pipes, everything is triple, it's not doubled, it's triple. "/>
    <x v="0"/>
    <m/>
    <m/>
    <s v="Financial Constraints"/>
    <n v="2"/>
    <s v="Institutional Capacity"/>
    <n v="1"/>
    <n v="1"/>
  </r>
  <r>
    <n v="9"/>
    <m/>
    <m/>
    <n v="1"/>
    <s v="It’s much harder to do our job because of analysis and then probably while we have rules and regulations in place, and while we're here to enforce those, you know, to educate and enforce those rules and regulations, one of the bigger obstacles or people that still don't know, what they should and shouldn't do or don't care, so probably the don't care part is what is our biggest obstacle is. "/>
    <x v="12"/>
    <s v="Comp-Public"/>
    <n v="1"/>
    <s v="Compliance Challenges"/>
    <n v="20"/>
    <s v="Compliance and Enforcement"/>
    <n v="5"/>
    <n v="1"/>
  </r>
  <r>
    <n v="9"/>
    <m/>
    <m/>
    <n v="1"/>
    <s v="It’s much harder to do our job because of analysis and then probably while we have rules and regulations in place, and while we're here to enforce those, you know, to educate and enforce those rules and regulations, one of the bigger obstacles or people that still don't know, what they should and shouldn't do or don't care, so probably the don't care part is what is our biggest obstacle is. "/>
    <x v="0"/>
    <m/>
    <n v="1"/>
    <s v="Public Engagement"/>
    <n v="17"/>
    <s v="Governance"/>
    <n v="4"/>
    <n v="1"/>
  </r>
  <r>
    <n v="9"/>
    <m/>
    <m/>
    <n v="1"/>
    <s v="So the people that don't know, you just have to constantly reach out through different avenues. "/>
    <x v="0"/>
    <m/>
    <m/>
    <s v="Public Engagement"/>
    <n v="17"/>
    <s v="Governance"/>
    <n v="4"/>
    <n v="1"/>
  </r>
  <r>
    <n v="9"/>
    <m/>
    <m/>
    <n v="1"/>
    <s v="As far as the people that don't care, the only way would be, unfortunately, when someone does something wrong that they're not supposed to do, then we have to put them into an NOV, a notice of violation."/>
    <x v="0"/>
    <m/>
    <m/>
    <s v="Compliance Challenges"/>
    <n v="20"/>
    <s v="Compliance and Enforcement"/>
    <n v="5"/>
    <n v="1"/>
  </r>
  <r>
    <n v="9"/>
    <m/>
    <m/>
    <n v="1"/>
    <s v="With that comes fines, the only way to make some people care is to get fines to make them stop believing or doing what they're doing. "/>
    <x v="0"/>
    <m/>
    <m/>
    <s v="Decision-Making"/>
    <n v="16"/>
    <s v="Governance"/>
    <n v="4"/>
    <n v="1"/>
  </r>
  <r>
    <n v="9"/>
    <m/>
    <m/>
    <n v="1"/>
    <s v="I have heard that some entities that receive these fines are so big and prominent that they can just pay them off and continue with business as usual. So how do you ensure, or I guess, try to ensure that that does not happen? So we raised last year the amount that our fines were; we matched that at the state to $25,000 a day. "/>
    <x v="0"/>
    <m/>
    <m/>
    <s v="Enforcement Strategy"/>
    <n v="19"/>
    <s v="Compliance and Enforcement"/>
    <n v="5"/>
    <n v="1"/>
  </r>
  <r>
    <n v="9"/>
    <m/>
    <m/>
    <n v="1"/>
    <s v="For data-driven tools in our asset management, we have that we go out and collect data on all of our storm drains as far as elevations. We make the new developments send their as-builts, which have elevations of the entire collection system. "/>
    <x v="0"/>
    <m/>
    <m/>
    <s v="Data Capacity"/>
    <n v="4"/>
    <s v="Institutional Capacity"/>
    <n v="1"/>
    <n v="1"/>
  </r>
  <r>
    <n v="9"/>
    <m/>
    <m/>
    <n v="1"/>
    <s v="We've got wifi data out and throughout the watershed that's taking water quality readings every 15 minutes, 24 hours a day, seven days a week. We produce a lot of technology."/>
    <x v="0"/>
    <m/>
    <m/>
    <s v="Data Capacity"/>
    <n v="4"/>
    <s v="Institutional Capacity"/>
    <n v="1"/>
    <n v="1"/>
  </r>
  <r>
    <n v="9"/>
    <m/>
    <m/>
    <n v="1"/>
    <s v="I would add more staff to the stormwater quality department so that we could actually increase our educational outreach. "/>
    <x v="0"/>
    <m/>
    <m/>
    <s v="Staffing"/>
    <n v="1"/>
    <s v="Institutional Capacity"/>
    <n v="1"/>
    <n v="1"/>
  </r>
  <r>
    <n v="9"/>
    <m/>
    <m/>
    <n v="1"/>
    <s v="I do feel like stormwater needs to be better incorporated into the water or wastewater realm. "/>
    <x v="0"/>
    <m/>
    <m/>
    <s v="Prioritization"/>
    <n v="14"/>
    <s v="Governance"/>
    <n v="4"/>
    <n v="1"/>
  </r>
  <r>
    <n v="9"/>
    <m/>
    <m/>
    <n v="1"/>
    <s v="For instance, I got a grant from the state. "/>
    <x v="0"/>
    <m/>
    <m/>
    <s v="Financial Constraints"/>
    <n v="2"/>
    <s v="Institutional Capacity"/>
    <n v="1"/>
    <n v="1"/>
  </r>
  <r>
    <n v="9"/>
    <m/>
    <m/>
    <n v="1"/>
    <s v="So, by using storm water to wash our vehicles and make our sanitation trucks cleaner, I no longer will have the shade or grease or anything on my streets, which where we reduce the pressure of my street sweepers on the streets because that won't be there. "/>
    <x v="0"/>
    <m/>
    <m/>
    <s v="Partnerships"/>
    <n v="18"/>
    <s v="Governance"/>
    <n v="4"/>
    <n v="1"/>
  </r>
  <r>
    <n v="9"/>
    <m/>
    <m/>
    <n v="1"/>
    <s v="I permitted Stevenson Toyota. They captured stormwater, runoff and are using the gray water to flush their toilets. "/>
    <x v="0"/>
    <m/>
    <m/>
    <s v="Partnerships"/>
    <n v="18"/>
    <s v="Governance"/>
    <n v="4"/>
    <n v="1"/>
  </r>
  <r>
    <n v="9"/>
    <m/>
    <m/>
    <n v="1"/>
    <s v="It’s just that we don't need to waste good drinking water for things that we can use stormwater for. "/>
    <x v="0"/>
    <m/>
    <m/>
    <s v="Decision-Making"/>
    <n v="16"/>
    <s v="Governance"/>
    <n v="4"/>
    <n v="1"/>
  </r>
  <r>
    <n v="9"/>
    <m/>
    <m/>
    <n v="1"/>
    <s v="There are a lot of different issues why for us at the coast. I've "/>
    <x v="0"/>
    <m/>
    <m/>
    <s v="Decision-Making"/>
    <n v="16"/>
    <s v="Governance"/>
    <n v="4"/>
    <n v="1"/>
  </r>
  <r>
    <n v="9"/>
    <m/>
    <m/>
    <n v="1"/>
    <s v="I've got a separation from the seasonal high water table on your groundwater. And because we're so low topographically, we don't always get them. "/>
    <x v="0"/>
    <m/>
    <m/>
    <s v="Land use change"/>
    <n v="12"/>
    <s v="Development Pressure"/>
    <n v="3"/>
    <n v="1"/>
  </r>
  <r>
    <n v="10"/>
    <n v="1"/>
    <m/>
    <m/>
    <s v="We do planning and zoning administration for a lot of the municipalities up here. "/>
    <x v="0"/>
    <m/>
    <m/>
    <s v="Partnerships"/>
    <n v="18"/>
    <s v="Governance"/>
    <n v="4"/>
    <n v="1"/>
  </r>
  <r>
    <n v="10"/>
    <n v="1"/>
    <m/>
    <m/>
    <s v="We also have a mitigation and resiliency program that right now is working with FEMA, FMA, HMGP, Hazard Mitigation Grant Program, mainly property acquisition and elevations."/>
    <x v="0"/>
    <m/>
    <m/>
    <s v="Partnerships"/>
    <n v="18"/>
    <s v="Governance"/>
    <n v="4"/>
    <n v="1"/>
  </r>
  <r>
    <n v="10"/>
    <n v="1"/>
    <m/>
    <m/>
    <s v="So, we work with community and development block grants. I work with different funding programs. "/>
    <x v="0"/>
    <m/>
    <m/>
    <s v="Financial Constraints"/>
    <n v="2"/>
    <s v="Institutional Capacity"/>
    <n v="1"/>
    <n v="1"/>
  </r>
  <r>
    <n v="10"/>
    <n v="1"/>
    <m/>
    <m/>
    <s v="My customers are basically my municipalities. I cover 5 counties, Beaufort, Bertie, Hereford, Martin, and Pitt. Those 40 municipalities, 5 counties of which we were looking at the percentages the other day, 93% of those 40 are municipalities."/>
    <x v="0"/>
    <m/>
    <m/>
    <s v="Partnerships"/>
    <n v="18"/>
    <s v="Governance"/>
    <n v="4"/>
    <n v="1"/>
  </r>
  <r>
    <n v="10"/>
    <n v="1"/>
    <m/>
    <m/>
    <s v="Communities with populations less than 5000, and 73% are populations less than 1500. So I work with low-capacity communities. I tell people what we do is what they can't do. If they can't handle grants, we kind of slip in and do a grant."/>
    <x v="0"/>
    <m/>
    <m/>
    <s v="Inequality"/>
    <n v="5"/>
    <s v="Institutional Capacity"/>
    <n v="1"/>
    <n v="1"/>
  </r>
  <r>
    <n v="10"/>
    <n v="1"/>
    <m/>
    <m/>
    <s v="Writing, grant management, we pull in different programs in the mitigation, resiliency, planning, and economic development, and we try to work with these little governments. "/>
    <x v="0"/>
    <m/>
    <m/>
    <s v="Partnerships"/>
    <n v="18"/>
    <s v="Governance"/>
    <n v="4"/>
    <n v="1"/>
  </r>
  <r>
    <n v="10"/>
    <n v="1"/>
    <m/>
    <m/>
    <s v="A lot of mapping, outreach, and just trying to come up with some solutions. "/>
    <x v="0"/>
    <m/>
    <m/>
    <s v="Public Engagement"/>
    <n v="17"/>
    <s v="Governance"/>
    <n v="4"/>
    <n v="1"/>
  </r>
  <r>
    <n v="10"/>
    <n v="1"/>
    <m/>
    <m/>
    <s v="I think the state wanted flooding, but we've tucked in stormwater right in there with storm flooding."/>
    <x v="0"/>
    <m/>
    <m/>
    <s v="Flood exposure"/>
    <n v="6"/>
    <s v="Environmental Risk"/>
    <n v="2"/>
    <n v="1"/>
  </r>
  <r>
    <n v="10"/>
    <n v="1"/>
    <m/>
    <m/>
    <s v="I don't think we do enough on stormwater. My planners deal with storm water, but I think there's just so much more we can do and is needed in the stormwater space, for lack of a better term."/>
    <x v="0"/>
    <m/>
    <m/>
    <s v="Prioritization"/>
    <n v="14"/>
    <s v="Governance"/>
    <n v="4"/>
    <n v="1"/>
  </r>
  <r>
    <n v="10"/>
    <n v="1"/>
    <m/>
    <m/>
    <s v="That's going to be dependent on where you where you're at. I have areas that don't flood. I mean, they're doing OK managing their stormwater. "/>
    <x v="0"/>
    <m/>
    <m/>
    <s v="Flood exposure"/>
    <n v="6"/>
    <s v="Environmental Risk"/>
    <n v="2"/>
    <n v="1"/>
  </r>
  <r>
    <n v="10"/>
    <n v="1"/>
    <m/>
    <m/>
    <s v="Right now, [maintenance and upgrades] are a little bit lower priority cause I'm more in water and wastewater or water and sewer. "/>
    <x v="0"/>
    <m/>
    <m/>
    <s v="Prioritization"/>
    <n v="14"/>
    <s v="Governance"/>
    <n v="4"/>
    <n v="1"/>
  </r>
  <r>
    <n v="10"/>
    <n v="1"/>
    <m/>
    <m/>
    <s v="They all have issues in that realm, and I'm hoping we can put some sunshine on that to maybe get some more funding. "/>
    <x v="0"/>
    <m/>
    <m/>
    <s v="Financial Constraints"/>
    <n v="2"/>
    <s v="Institutional Capacity"/>
    <n v="1"/>
    <n v="1"/>
  </r>
  <r>
    <n v="10"/>
    <n v="1"/>
    <m/>
    <m/>
    <s v="If you look up that blueprint resiliency on the North Carolina Department of Environmental Quality, just do a quick search, you can see the millions of dollars they're getting ready to invest in that arena right now. A lot of that's going up to Hurricane Helene damage up in the western part of the state, but the state's getting ready to make some major investments in some of those projects"/>
    <x v="0"/>
    <m/>
    <m/>
    <s v="Financial Constraints"/>
    <n v="2"/>
    <s v="Institutional Capacity"/>
    <n v="1"/>
    <n v="1"/>
  </r>
  <r>
    <n v="10"/>
    <n v="1"/>
    <m/>
    <m/>
    <s v="But I mean the data sources, we do use a lot from the Department of Environmental Quality, DEQ. "/>
    <x v="0"/>
    <m/>
    <m/>
    <s v="Data Capacity"/>
    <n v="4"/>
    <s v="Institutional Capacity"/>
    <n v="1"/>
    <n v="1"/>
  </r>
  <r>
    <n v="10"/>
    <n v="1"/>
    <m/>
    <m/>
    <s v="We try to address whatever it is that we see for our blueprint. "/>
    <x v="0"/>
    <m/>
    <m/>
    <s v="Prioritization"/>
    <n v="14"/>
    <s v="Governance"/>
    <n v="4"/>
    <n v="1"/>
  </r>
  <r>
    <n v="10"/>
    <n v="1"/>
    <m/>
    <m/>
    <s v="I know it's not necessarily stormwater, but they can have a bright sunny day and have flooding issues, and it's not necessarily-, it could be wind-driven. So I guess you have to look at those definitions. "/>
    <x v="0"/>
    <m/>
    <m/>
    <s v="Decision-Making"/>
    <n v="16"/>
    <s v="Governance"/>
    <n v="4"/>
    <n v="1"/>
  </r>
  <r>
    <n v="10"/>
    <n v="1"/>
    <m/>
    <m/>
    <s v="We all think water goes uphill, downhill, and it does. But in this part of the world, a lot of our flooding is pushed by wind. Depends on which direction the storm surges you see. "/>
    <x v="0"/>
    <m/>
    <m/>
    <s v="Decision-Making"/>
    <n v="16"/>
    <s v="Governance"/>
    <n v="4"/>
    <n v="1"/>
  </r>
  <r>
    <n v="10"/>
    <n v="1"/>
    <m/>
    <m/>
    <s v="In these small communities, they just have to live with flooding. That's just sort of a fact of life. "/>
    <x v="0"/>
    <m/>
    <m/>
    <s v="Prioritization"/>
    <n v="14"/>
    <s v="Governance"/>
    <n v="4"/>
    <n v="1"/>
  </r>
  <r>
    <n v="10"/>
    <n v="1"/>
    <m/>
    <m/>
    <s v="How do you deal with water that hits concrete and can't go into the ground? You know what happens there? I lived in Raleigh for 10 years. Their stormwater issues are completely different than the stormwater issues here."/>
    <x v="0"/>
    <m/>
    <m/>
    <s v="Land use change"/>
    <n v="12"/>
    <s v="Development Pressure"/>
    <n v="3"/>
    <n v="1"/>
  </r>
  <r>
    <n v="10"/>
    <n v="1"/>
    <m/>
    <m/>
    <s v="With best management practices, we in my old life we had practices like rain gardens, and you know different things in pervious surface parking lots, things to allow water to move out. You don't see that as much here because we're dealing with a different scale, and storm flooding seems to drive everything we do here."/>
    <x v="11"/>
    <s v="Decision-Flood"/>
    <n v="1"/>
    <s v="Decision-Making"/>
    <n v="16"/>
    <s v="Governance"/>
    <n v="4"/>
    <n v="1"/>
  </r>
  <r>
    <n v="10"/>
    <n v="1"/>
    <m/>
    <m/>
    <s v="With best management practices, we in my old life we had practices like rain gardens, and you know different things in pervious surface parking lots, things to allow water to move out. You don't see that as much here because we're dealing with a different scale, and storm flooding seems to drive everything we do here."/>
    <x v="0"/>
    <m/>
    <n v="1"/>
    <s v="Flood exposure"/>
    <n v="6"/>
    <s v="Environmental Risk"/>
    <n v="2"/>
    <n v="1"/>
  </r>
  <r>
    <n v="10"/>
    <n v="1"/>
    <m/>
    <m/>
    <s v="I mean it's not as science-driven anymore, it's more policy and need by these communities. "/>
    <x v="12"/>
    <s v="Decision-Political"/>
    <n v="1"/>
    <s v="Political pressure"/>
    <n v="13"/>
    <s v="Governance"/>
    <n v="4"/>
    <n v="1"/>
  </r>
  <r>
    <n v="10"/>
    <n v="1"/>
    <m/>
    <m/>
    <s v="I mean it's not as science-driven anymore, it's more policy and need by these communities. "/>
    <x v="0"/>
    <m/>
    <n v="1"/>
    <s v="Decision-Making"/>
    <n v="16"/>
    <s v="Governance"/>
    <n v="4"/>
    <n v="1"/>
  </r>
  <r>
    <n v="10"/>
    <n v="1"/>
    <m/>
    <m/>
    <s v="I would say resources. Like everybody else, getting some funding in here, getting some technical assistance level, to help with whatever the identified problem is. "/>
    <x v="2"/>
    <s v="Fin-Technical"/>
    <n v="1"/>
    <s v="Financial Constraints"/>
    <n v="2"/>
    <s v="Institutional Capacity"/>
    <n v="1"/>
    <n v="1"/>
  </r>
  <r>
    <n v="10"/>
    <n v="1"/>
    <m/>
    <m/>
    <s v="I would say resources. Like everybody else, getting some funding in here, getting some technical assistance level, to help with whatever the identified problem is. "/>
    <x v="0"/>
    <m/>
    <n v="1"/>
    <s v="Technical Expertise"/>
    <n v="3"/>
    <s v="Institutional Capacity"/>
    <n v="1"/>
    <n v="1"/>
  </r>
  <r>
    <n v="10"/>
    <n v="1"/>
    <m/>
    <m/>
    <s v="But if you're dealing with a town with a population less than 200 and you're dealing with utilities, I think people will prioritize their wastewater and safe drinking water before stormwater, if that makes sense. It's a priority thing."/>
    <x v="0"/>
    <m/>
    <m/>
    <s v="Prioritization"/>
    <n v="14"/>
    <s v="Governance"/>
    <n v="4"/>
    <n v="1"/>
  </r>
  <r>
    <n v="10"/>
    <n v="1"/>
    <m/>
    <m/>
    <s v=" know when you look at data for the state of North Carolina, it is this growing state, and it really is. However, it's seeing negative growth. "/>
    <x v="0"/>
    <m/>
    <m/>
    <s v="Population/urban growth"/>
    <n v="11"/>
    <s v="Development Pressure"/>
    <n v="3"/>
    <n v="1"/>
  </r>
  <r>
    <n v="10"/>
    <n v="1"/>
    <m/>
    <m/>
    <s v="So, the town of Belhaven...has to do the same as Charlotte, but with a fraction of the resources that the city of Charlotte would have. "/>
    <x v="0"/>
    <m/>
    <m/>
    <s v="Inequality"/>
    <n v="5"/>
    <s v="Institutional Capacity"/>
    <n v="1"/>
    <n v="1"/>
  </r>
  <r>
    <n v="10"/>
    <n v="1"/>
    <m/>
    <m/>
    <s v="In fact, I did believe it; I had another capstone project from UNC, and she was looking at strategic planning by the state of North Carolina. I told her it's almost at the point where we got to look at the state from an urban perspective and a rural perspective because the problems are so different. "/>
    <x v="0"/>
    <m/>
    <m/>
    <s v="Population/urban growth"/>
    <n v="11"/>
    <s v="Development Pressure"/>
    <n v="3"/>
    <n v="1"/>
  </r>
  <r>
    <n v="10"/>
    <n v="1"/>
    <m/>
    <m/>
    <s v="I direct asset management. I tap other agencies for funding, and then we tap the engineering community. "/>
    <x v="0"/>
    <m/>
    <m/>
    <s v="Partnerships"/>
    <n v="18"/>
    <s v="Governance"/>
    <n v="4"/>
    <n v="1"/>
  </r>
  <r>
    <n v="10"/>
    <n v="1"/>
    <m/>
    <m/>
    <s v="It's my job to go find funding to see about replacement, and those projects are in the millions of dollars, which is really tough for small areas. "/>
    <x v="0"/>
    <m/>
    <m/>
    <s v="Financial Constraints"/>
    <n v="2"/>
    <s v="Institutional Capacity"/>
    <n v="1"/>
    <n v="1"/>
  </r>
  <r>
    <n v="10"/>
    <n v="1"/>
    <m/>
    <m/>
    <s v="I mean, I got to have the data, no doubt, but for me and for these small towns, we have to have the technical assistance to interpret that data. "/>
    <x v="1"/>
    <s v="Prior-Tech"/>
    <n v="1"/>
    <s v="Technical Expertise"/>
    <n v="3"/>
    <s v="Institutional Capacity"/>
    <n v="1"/>
    <n v="1"/>
  </r>
  <r>
    <n v="10"/>
    <n v="1"/>
    <m/>
    <m/>
    <s v="I mean, I got to have the data, no doubt, but for me and for these small towns, we have to have the technical assistance to interpret that data. "/>
    <x v="0"/>
    <m/>
    <n v="1"/>
    <s v="Prioritization"/>
    <n v="14"/>
    <s v="Governance"/>
    <n v="4"/>
    <n v="1"/>
  </r>
  <r>
    <n v="10"/>
    <n v="1"/>
    <m/>
    <m/>
    <s v="I think everything should be driven by data, but eventually, to implement, it's going to become policy, and that's the bigger piece. It's the investment of resources. "/>
    <x v="1"/>
    <s v="Data-Political"/>
    <n v="1"/>
    <s v="Political pressure"/>
    <n v="13"/>
    <s v="Governance"/>
    <n v="4"/>
    <n v="1"/>
  </r>
  <r>
    <n v="10"/>
    <n v="1"/>
    <m/>
    <m/>
    <s v="I think everything should be driven by data, but eventually, to implement, it's going to become policy, and that's the bigger piece. It's the investment of resources. "/>
    <x v="0"/>
    <m/>
    <n v="1"/>
    <s v="Data Capacity"/>
    <n v="4"/>
    <s v="Institutional Capacity"/>
    <n v="1"/>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0448EA8-BF05-F24F-AFC0-ED783BDAB9D8}" name="PivotTable9" cacheId="1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F46:J72" firstHeaderRow="0" firstDataRow="1" firstDataCol="1"/>
  <pivotFields count="9">
    <pivotField dataField="1" showAll="0"/>
    <pivotField dataField="1" showAll="0"/>
    <pivotField dataField="1" showAll="0"/>
    <pivotField showAll="0"/>
    <pivotField axis="axisRow" showAll="0">
      <items count="21">
        <item x="3"/>
        <item x="17"/>
        <item x="9"/>
        <item x="8"/>
        <item x="6"/>
        <item x="18"/>
        <item x="4"/>
        <item x="16"/>
        <item x="14"/>
        <item x="0"/>
        <item x="12"/>
        <item x="7"/>
        <item x="15"/>
        <item x="13"/>
        <item x="1"/>
        <item x="19"/>
        <item x="2"/>
        <item x="10"/>
        <item x="11"/>
        <item x="5"/>
        <item t="default"/>
      </items>
    </pivotField>
    <pivotField showAll="0"/>
    <pivotField axis="axisRow" showAll="0">
      <items count="6">
        <item x="3"/>
        <item x="4"/>
        <item x="2"/>
        <item x="1"/>
        <item x="0"/>
        <item t="default"/>
      </items>
    </pivotField>
    <pivotField showAll="0"/>
    <pivotField dataField="1" showAll="0"/>
  </pivotFields>
  <rowFields count="2">
    <field x="6"/>
    <field x="4"/>
  </rowFields>
  <rowItems count="26">
    <i>
      <x/>
    </i>
    <i r="1">
      <x v="1"/>
    </i>
    <i r="1">
      <x v="4"/>
    </i>
    <i>
      <x v="1"/>
    </i>
    <i r="1">
      <x v="10"/>
    </i>
    <i r="1">
      <x v="13"/>
    </i>
    <i>
      <x v="2"/>
    </i>
    <i r="1">
      <x/>
    </i>
    <i r="1">
      <x v="5"/>
    </i>
    <i r="1">
      <x v="7"/>
    </i>
    <i r="1">
      <x v="8"/>
    </i>
    <i r="1">
      <x v="18"/>
    </i>
    <i>
      <x v="3"/>
    </i>
    <i r="1">
      <x v="3"/>
    </i>
    <i r="1">
      <x v="11"/>
    </i>
    <i r="1">
      <x v="12"/>
    </i>
    <i r="1">
      <x v="14"/>
    </i>
    <i r="1">
      <x v="15"/>
    </i>
    <i r="1">
      <x v="16"/>
    </i>
    <i>
      <x v="4"/>
    </i>
    <i r="1">
      <x v="2"/>
    </i>
    <i r="1">
      <x v="6"/>
    </i>
    <i r="1">
      <x v="9"/>
    </i>
    <i r="1">
      <x v="17"/>
    </i>
    <i r="1">
      <x v="19"/>
    </i>
    <i t="grand">
      <x/>
    </i>
  </rowItems>
  <colFields count="1">
    <field x="-2"/>
  </colFields>
  <colItems count="4">
    <i>
      <x/>
    </i>
    <i i="1">
      <x v="1"/>
    </i>
    <i i="2">
      <x v="2"/>
    </i>
    <i i="3">
      <x v="3"/>
    </i>
  </colItems>
  <dataFields count="4">
    <dataField name="Sum of Manager &amp; Engineer" fld="2" baseField="0" baseItem="0"/>
    <dataField name="Sum of Manager" fld="0" baseField="0" baseItem="0"/>
    <dataField name="Sum of Engineer" fld="1" baseField="0" baseItem="0"/>
    <dataField name="Sum of Count" fld="8" baseField="0" baseItem="0"/>
  </dataFields>
  <formats count="4">
    <format dxfId="3">
      <pivotArea dataOnly="0" labelOnly="1" outline="0" fieldPosition="0">
        <references count="1">
          <reference field="4294967294" count="1">
            <x v="0"/>
          </reference>
        </references>
      </pivotArea>
    </format>
    <format dxfId="2">
      <pivotArea dataOnly="0" labelOnly="1" outline="0" fieldPosition="0">
        <references count="1">
          <reference field="4294967294" count="1">
            <x v="2"/>
          </reference>
        </references>
      </pivotArea>
    </format>
    <format dxfId="1">
      <pivotArea dataOnly="0" labelOnly="1" outline="0" fieldPosition="0">
        <references count="1">
          <reference field="4294967294" count="1">
            <x v="1"/>
          </reference>
        </references>
      </pivotArea>
    </format>
    <format dxfId="0">
      <pivotArea dataOnly="0" labelOnly="1" outline="0" fieldPosition="0">
        <references count="1">
          <reference field="4294967294" count="1">
            <x v="3"/>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E546DA3-F7DB-7B46-BA68-5180AC08DAA7}" name="PivotTable7" cacheId="1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C46:D52" firstHeaderRow="1" firstDataRow="1" firstDataCol="1"/>
  <pivotFields count="4">
    <pivotField showAll="0"/>
    <pivotField axis="axisRow" showAll="0">
      <items count="6">
        <item x="3"/>
        <item x="4"/>
        <item x="2"/>
        <item x="1"/>
        <item x="0"/>
        <item t="default"/>
      </items>
    </pivotField>
    <pivotField showAll="0"/>
    <pivotField dataField="1" showAll="0"/>
  </pivotFields>
  <rowFields count="1">
    <field x="1"/>
  </rowFields>
  <rowItems count="6">
    <i>
      <x/>
    </i>
    <i>
      <x v="1"/>
    </i>
    <i>
      <x v="2"/>
    </i>
    <i>
      <x v="3"/>
    </i>
    <i>
      <x v="4"/>
    </i>
    <i t="grand">
      <x/>
    </i>
  </rowItems>
  <colItems count="1">
    <i/>
  </colItems>
  <dataFields count="1">
    <dataField name="Sum of Count" fld="3"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523CD2E-E9D0-AC42-9A57-DDEB61C1475A}" name="PivotTable12" cacheId="1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O46:P60" firstHeaderRow="1" firstDataRow="1" firstDataCol="1"/>
  <pivotFields count="13">
    <pivotField showAll="0"/>
    <pivotField showAll="0"/>
    <pivotField showAll="0"/>
    <pivotField showAll="0"/>
    <pivotField showAll="0"/>
    <pivotField axis="axisRow" showAll="0">
      <items count="14">
        <item x="12"/>
        <item x="9"/>
        <item x="10"/>
        <item x="1"/>
        <item x="7"/>
        <item x="11"/>
        <item x="3"/>
        <item x="2"/>
        <item x="6"/>
        <item x="5"/>
        <item x="4"/>
        <item x="8"/>
        <item x="0"/>
        <item t="default"/>
      </items>
    </pivotField>
    <pivotField showAll="0"/>
    <pivotField dataField="1" showAll="0"/>
    <pivotField showAll="0"/>
    <pivotField showAll="0"/>
    <pivotField showAll="0"/>
    <pivotField showAll="0"/>
    <pivotField showAll="0"/>
  </pivotFields>
  <rowFields count="1">
    <field x="5"/>
  </rowFields>
  <rowItems count="14">
    <i>
      <x/>
    </i>
    <i>
      <x v="1"/>
    </i>
    <i>
      <x v="2"/>
    </i>
    <i>
      <x v="3"/>
    </i>
    <i>
      <x v="4"/>
    </i>
    <i>
      <x v="5"/>
    </i>
    <i>
      <x v="6"/>
    </i>
    <i>
      <x v="7"/>
    </i>
    <i>
      <x v="8"/>
    </i>
    <i>
      <x v="9"/>
    </i>
    <i>
      <x v="10"/>
    </i>
    <i>
      <x v="11"/>
    </i>
    <i>
      <x v="12"/>
    </i>
    <i t="grand">
      <x/>
    </i>
  </rowItems>
  <colItems count="1">
    <i/>
  </colItems>
  <dataFields count="1">
    <dataField name="Sum of Combo Count" fld="7"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6556605-F92F-514F-899B-E36DEEE3E841}" name="PivotTable6" cacheId="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46:B72" firstHeaderRow="1" firstDataRow="1" firstDataCol="1"/>
  <pivotFields count="5">
    <pivotField axis="axisRow" showAll="0">
      <items count="21">
        <item x="3"/>
        <item x="17"/>
        <item x="9"/>
        <item x="8"/>
        <item x="6"/>
        <item x="18"/>
        <item x="4"/>
        <item x="16"/>
        <item x="14"/>
        <item x="0"/>
        <item x="12"/>
        <item x="7"/>
        <item x="15"/>
        <item x="13"/>
        <item x="1"/>
        <item x="19"/>
        <item x="2"/>
        <item x="10"/>
        <item x="11"/>
        <item x="5"/>
        <item t="default"/>
      </items>
    </pivotField>
    <pivotField showAll="0"/>
    <pivotField axis="axisRow" showAll="0">
      <items count="6">
        <item x="3"/>
        <item x="4"/>
        <item x="2"/>
        <item x="1"/>
        <item x="0"/>
        <item t="default"/>
      </items>
    </pivotField>
    <pivotField showAll="0"/>
    <pivotField dataField="1" showAll="0"/>
  </pivotFields>
  <rowFields count="2">
    <field x="2"/>
    <field x="0"/>
  </rowFields>
  <rowItems count="26">
    <i>
      <x/>
    </i>
    <i r="1">
      <x v="1"/>
    </i>
    <i r="1">
      <x v="4"/>
    </i>
    <i>
      <x v="1"/>
    </i>
    <i r="1">
      <x v="10"/>
    </i>
    <i r="1">
      <x v="13"/>
    </i>
    <i>
      <x v="2"/>
    </i>
    <i r="1">
      <x/>
    </i>
    <i r="1">
      <x v="5"/>
    </i>
    <i r="1">
      <x v="7"/>
    </i>
    <i r="1">
      <x v="8"/>
    </i>
    <i r="1">
      <x v="18"/>
    </i>
    <i>
      <x v="3"/>
    </i>
    <i r="1">
      <x v="3"/>
    </i>
    <i r="1">
      <x v="11"/>
    </i>
    <i r="1">
      <x v="12"/>
    </i>
    <i r="1">
      <x v="14"/>
    </i>
    <i r="1">
      <x v="15"/>
    </i>
    <i r="1">
      <x v="16"/>
    </i>
    <i>
      <x v="4"/>
    </i>
    <i r="1">
      <x v="2"/>
    </i>
    <i r="1">
      <x v="6"/>
    </i>
    <i r="1">
      <x v="9"/>
    </i>
    <i r="1">
      <x v="17"/>
    </i>
    <i r="1">
      <x v="19"/>
    </i>
    <i t="grand">
      <x/>
    </i>
  </rowItems>
  <colItems count="1">
    <i/>
  </colItems>
  <dataFields count="1">
    <dataField name="Sum of Count" fld="4"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D4A689A-265E-7646-8403-07F99766D57F}" name="PivotTable5" cacheId="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rowHeaderCaption="Themes and Codes">
  <location ref="A17:B43" firstHeaderRow="1" firstDataRow="1" firstDataCol="1"/>
  <pivotFields count="8">
    <pivotField showAll="0"/>
    <pivotField showAll="0"/>
    <pivotField showAll="0"/>
    <pivotField axis="axisRow" showAll="0" sortType="ascending">
      <items count="21">
        <item x="3"/>
        <item x="17"/>
        <item x="9"/>
        <item x="8"/>
        <item x="6"/>
        <item x="18"/>
        <item x="4"/>
        <item x="16"/>
        <item x="14"/>
        <item x="0"/>
        <item x="12"/>
        <item x="7"/>
        <item x="15"/>
        <item x="13"/>
        <item x="1"/>
        <item x="19"/>
        <item x="2"/>
        <item x="10"/>
        <item x="11"/>
        <item x="5"/>
        <item t="default"/>
      </items>
    </pivotField>
    <pivotField showAll="0"/>
    <pivotField axis="axisRow" showAll="0" sortType="descending">
      <items count="6">
        <item x="0"/>
        <item x="1"/>
        <item x="2"/>
        <item x="4"/>
        <item x="3"/>
        <item t="default"/>
      </items>
    </pivotField>
    <pivotField showAll="0"/>
    <pivotField dataField="1" showAll="0"/>
  </pivotFields>
  <rowFields count="2">
    <field x="5"/>
    <field x="3"/>
  </rowFields>
  <rowItems count="26">
    <i>
      <x/>
    </i>
    <i r="1">
      <x v="2"/>
    </i>
    <i r="1">
      <x v="6"/>
    </i>
    <i r="1">
      <x v="9"/>
    </i>
    <i r="1">
      <x v="17"/>
    </i>
    <i r="1">
      <x v="19"/>
    </i>
    <i>
      <x v="1"/>
    </i>
    <i r="1">
      <x v="3"/>
    </i>
    <i r="1">
      <x v="11"/>
    </i>
    <i r="1">
      <x v="12"/>
    </i>
    <i r="1">
      <x v="14"/>
    </i>
    <i r="1">
      <x v="15"/>
    </i>
    <i r="1">
      <x v="16"/>
    </i>
    <i>
      <x v="2"/>
    </i>
    <i r="1">
      <x/>
    </i>
    <i r="1">
      <x v="5"/>
    </i>
    <i r="1">
      <x v="7"/>
    </i>
    <i r="1">
      <x v="8"/>
    </i>
    <i r="1">
      <x v="18"/>
    </i>
    <i>
      <x v="3"/>
    </i>
    <i r="1">
      <x v="10"/>
    </i>
    <i r="1">
      <x v="13"/>
    </i>
    <i>
      <x v="4"/>
    </i>
    <i r="1">
      <x v="1"/>
    </i>
    <i r="1">
      <x v="4"/>
    </i>
    <i t="grand">
      <x/>
    </i>
  </rowItems>
  <colItems count="1">
    <i/>
  </colItems>
  <dataFields count="1">
    <dataField name="Sum of Count" fld="7"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F1A1CB7-7914-D94C-96B5-3B51A1B28114}" name="PivotTable10"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L46:M72" firstHeaderRow="1" firstDataRow="1" firstDataCol="1"/>
  <pivotFields count="10">
    <pivotField showAll="0"/>
    <pivotField showAll="0"/>
    <pivotField showAll="0"/>
    <pivotField showAll="0"/>
    <pivotField dataField="1" showAll="0"/>
    <pivotField axis="axisRow" showAll="0">
      <items count="21">
        <item x="3"/>
        <item x="17"/>
        <item x="9"/>
        <item x="8"/>
        <item x="6"/>
        <item x="18"/>
        <item x="4"/>
        <item x="16"/>
        <item x="14"/>
        <item x="0"/>
        <item x="12"/>
        <item x="7"/>
        <item x="15"/>
        <item x="13"/>
        <item x="1"/>
        <item x="19"/>
        <item x="2"/>
        <item x="10"/>
        <item x="11"/>
        <item x="5"/>
        <item t="default"/>
      </items>
    </pivotField>
    <pivotField showAll="0"/>
    <pivotField axis="axisRow" showAll="0">
      <items count="6">
        <item x="3"/>
        <item x="4"/>
        <item x="2"/>
        <item x="1"/>
        <item x="0"/>
        <item t="default"/>
      </items>
    </pivotField>
    <pivotField showAll="0"/>
    <pivotField showAll="0"/>
  </pivotFields>
  <rowFields count="2">
    <field x="7"/>
    <field x="5"/>
  </rowFields>
  <rowItems count="26">
    <i>
      <x/>
    </i>
    <i r="1">
      <x v="1"/>
    </i>
    <i r="1">
      <x v="4"/>
    </i>
    <i>
      <x v="1"/>
    </i>
    <i r="1">
      <x v="10"/>
    </i>
    <i r="1">
      <x v="13"/>
    </i>
    <i>
      <x v="2"/>
    </i>
    <i r="1">
      <x/>
    </i>
    <i r="1">
      <x v="5"/>
    </i>
    <i r="1">
      <x v="7"/>
    </i>
    <i r="1">
      <x v="8"/>
    </i>
    <i r="1">
      <x v="18"/>
    </i>
    <i>
      <x v="3"/>
    </i>
    <i r="1">
      <x v="3"/>
    </i>
    <i r="1">
      <x v="11"/>
    </i>
    <i r="1">
      <x v="12"/>
    </i>
    <i r="1">
      <x v="14"/>
    </i>
    <i r="1">
      <x v="15"/>
    </i>
    <i r="1">
      <x v="16"/>
    </i>
    <i>
      <x v="4"/>
    </i>
    <i r="1">
      <x v="2"/>
    </i>
    <i r="1">
      <x v="6"/>
    </i>
    <i r="1">
      <x v="9"/>
    </i>
    <i r="1">
      <x v="17"/>
    </i>
    <i r="1">
      <x v="19"/>
    </i>
    <i t="grand">
      <x/>
    </i>
  </rowItems>
  <colItems count="1">
    <i/>
  </colItems>
  <dataFields count="1">
    <dataField name="Sum of Combo" fld="4"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E38E5C2-5189-9244-8CE7-491D00090740}" name="PivotTable2"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E15" firstHeaderRow="1" firstDataRow="2" firstDataCol="1"/>
  <pivotFields count="7">
    <pivotField axis="axisRow" showAll="0">
      <items count="11">
        <item x="0"/>
        <item x="1"/>
        <item x="2"/>
        <item x="3"/>
        <item x="4"/>
        <item x="5"/>
        <item x="6"/>
        <item x="7"/>
        <item x="8"/>
        <item x="9"/>
        <item t="default"/>
      </items>
    </pivotField>
    <pivotField axis="axisCol" showAll="0">
      <items count="4">
        <item x="1"/>
        <item x="0"/>
        <item x="2"/>
        <item t="default"/>
      </items>
    </pivotField>
    <pivotField dataField="1" showAll="0"/>
    <pivotField showAll="0"/>
    <pivotField showAll="0"/>
    <pivotField showAll="0"/>
    <pivotField showAll="0"/>
  </pivotFields>
  <rowFields count="1">
    <field x="0"/>
  </rowFields>
  <rowItems count="11">
    <i>
      <x/>
    </i>
    <i>
      <x v="1"/>
    </i>
    <i>
      <x v="2"/>
    </i>
    <i>
      <x v="3"/>
    </i>
    <i>
      <x v="4"/>
    </i>
    <i>
      <x v="5"/>
    </i>
    <i>
      <x v="6"/>
    </i>
    <i>
      <x v="7"/>
    </i>
    <i>
      <x v="8"/>
    </i>
    <i>
      <x v="9"/>
    </i>
    <i t="grand">
      <x/>
    </i>
  </rowItems>
  <colFields count="1">
    <field x="1"/>
  </colFields>
  <colItems count="4">
    <i>
      <x/>
    </i>
    <i>
      <x v="1"/>
    </i>
    <i>
      <x v="2"/>
    </i>
    <i t="grand">
      <x/>
    </i>
  </colItems>
  <dataFields count="1">
    <dataField name="Count of Quotes" fld="2" subtotal="count"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73CD2-3EEE-0F46-A2AA-D4213243679B}">
  <dimension ref="A1:J28"/>
  <sheetViews>
    <sheetView topLeftCell="A3" zoomScale="158" zoomScaleNormal="158" zoomScalePageLayoutView="94" workbookViewId="0">
      <selection activeCell="B25" sqref="B25"/>
    </sheetView>
  </sheetViews>
  <sheetFormatPr baseColWidth="10" defaultRowHeight="15" x14ac:dyDescent="0.2"/>
  <cols>
    <col min="1" max="1" width="14.1640625" customWidth="1"/>
    <col min="2" max="2" width="29" customWidth="1"/>
    <col min="3" max="3" width="24" customWidth="1"/>
    <col min="4" max="4" width="51" customWidth="1"/>
  </cols>
  <sheetData>
    <row r="1" spans="1:10" x14ac:dyDescent="0.2">
      <c r="A1" s="29" t="s">
        <v>17</v>
      </c>
      <c r="B1" s="29"/>
      <c r="C1" s="29"/>
      <c r="D1" s="29"/>
    </row>
    <row r="2" spans="1:10" x14ac:dyDescent="0.2">
      <c r="A2" s="29"/>
      <c r="B2" s="29"/>
      <c r="C2" s="29"/>
      <c r="D2" s="29"/>
    </row>
    <row r="3" spans="1:10" x14ac:dyDescent="0.2">
      <c r="A3" s="30" t="s">
        <v>22</v>
      </c>
      <c r="B3" s="30" t="s">
        <v>33</v>
      </c>
      <c r="C3" s="30" t="s">
        <v>18</v>
      </c>
      <c r="D3" s="30" t="s">
        <v>19</v>
      </c>
    </row>
    <row r="4" spans="1:10" x14ac:dyDescent="0.2">
      <c r="A4" s="45" t="s">
        <v>118</v>
      </c>
      <c r="B4" s="43" t="s">
        <v>34</v>
      </c>
      <c r="C4" s="31" t="s">
        <v>321</v>
      </c>
      <c r="D4" s="29" t="s">
        <v>49</v>
      </c>
    </row>
    <row r="5" spans="1:10" x14ac:dyDescent="0.2">
      <c r="A5" s="45"/>
      <c r="B5" s="43"/>
      <c r="C5" s="31" t="s">
        <v>322</v>
      </c>
      <c r="D5" s="29" t="s">
        <v>53</v>
      </c>
    </row>
    <row r="6" spans="1:10" x14ac:dyDescent="0.2">
      <c r="A6" s="45"/>
      <c r="B6" s="43"/>
      <c r="C6" s="31" t="s">
        <v>323</v>
      </c>
      <c r="D6" s="29" t="s">
        <v>54</v>
      </c>
    </row>
    <row r="7" spans="1:10" x14ac:dyDescent="0.2">
      <c r="A7" s="45"/>
      <c r="B7" s="43"/>
      <c r="C7" s="31" t="s">
        <v>324</v>
      </c>
      <c r="D7" s="29" t="s">
        <v>55</v>
      </c>
    </row>
    <row r="8" spans="1:10" x14ac:dyDescent="0.2">
      <c r="A8" s="45"/>
      <c r="B8" s="43"/>
      <c r="C8" s="31" t="s">
        <v>325</v>
      </c>
      <c r="D8" s="29" t="s">
        <v>56</v>
      </c>
    </row>
    <row r="9" spans="1:10" ht="15" customHeight="1" x14ac:dyDescent="0.2">
      <c r="A9" s="47" t="s">
        <v>119</v>
      </c>
      <c r="B9" s="43" t="s">
        <v>69</v>
      </c>
      <c r="C9" s="32" t="s">
        <v>326</v>
      </c>
      <c r="D9" s="29" t="s">
        <v>50</v>
      </c>
    </row>
    <row r="10" spans="1:10" x14ac:dyDescent="0.2">
      <c r="A10" s="47"/>
      <c r="B10" s="43"/>
      <c r="C10" s="32" t="s">
        <v>327</v>
      </c>
      <c r="D10" s="29" t="s">
        <v>57</v>
      </c>
      <c r="I10" s="46"/>
    </row>
    <row r="11" spans="1:10" x14ac:dyDescent="0.2">
      <c r="A11" s="47"/>
      <c r="B11" s="43"/>
      <c r="C11" s="32" t="s">
        <v>328</v>
      </c>
      <c r="D11" s="29" t="s">
        <v>58</v>
      </c>
      <c r="I11" s="46"/>
    </row>
    <row r="12" spans="1:10" x14ac:dyDescent="0.2">
      <c r="A12" s="47"/>
      <c r="B12" s="43"/>
      <c r="C12" s="32" t="s">
        <v>329</v>
      </c>
      <c r="D12" s="29" t="s">
        <v>59</v>
      </c>
      <c r="I12" s="46"/>
    </row>
    <row r="13" spans="1:10" x14ac:dyDescent="0.2">
      <c r="A13" s="47"/>
      <c r="B13" s="43"/>
      <c r="C13" s="32" t="s">
        <v>330</v>
      </c>
      <c r="D13" s="29" t="s">
        <v>60</v>
      </c>
      <c r="I13" s="46"/>
      <c r="J13" s="48"/>
    </row>
    <row r="14" spans="1:10" ht="17" customHeight="1" x14ac:dyDescent="0.2">
      <c r="A14" s="49" t="s">
        <v>120</v>
      </c>
      <c r="B14" s="43" t="s">
        <v>402</v>
      </c>
      <c r="C14" s="33" t="s">
        <v>331</v>
      </c>
      <c r="D14" s="29" t="s">
        <v>61</v>
      </c>
      <c r="I14" s="46"/>
      <c r="J14" s="48"/>
    </row>
    <row r="15" spans="1:10" ht="16" customHeight="1" x14ac:dyDescent="0.2">
      <c r="A15" s="49"/>
      <c r="B15" s="43"/>
      <c r="C15" s="33" t="s">
        <v>332</v>
      </c>
      <c r="D15" s="29" t="s">
        <v>62</v>
      </c>
      <c r="I15" s="46"/>
      <c r="J15" s="48"/>
    </row>
    <row r="16" spans="1:10" x14ac:dyDescent="0.2">
      <c r="A16" s="50" t="s">
        <v>121</v>
      </c>
      <c r="B16" s="43" t="s">
        <v>52</v>
      </c>
      <c r="C16" s="34" t="s">
        <v>333</v>
      </c>
      <c r="D16" s="29" t="s">
        <v>63</v>
      </c>
      <c r="J16" s="48"/>
    </row>
    <row r="17" spans="1:10" x14ac:dyDescent="0.2">
      <c r="A17" s="50"/>
      <c r="B17" s="43"/>
      <c r="C17" s="34" t="s">
        <v>334</v>
      </c>
      <c r="D17" s="29" t="s">
        <v>51</v>
      </c>
      <c r="J17" s="48"/>
    </row>
    <row r="18" spans="1:10" x14ac:dyDescent="0.2">
      <c r="A18" s="50"/>
      <c r="B18" s="43"/>
      <c r="C18" s="34" t="s">
        <v>335</v>
      </c>
      <c r="D18" s="29" t="s">
        <v>64</v>
      </c>
      <c r="J18" s="48"/>
    </row>
    <row r="19" spans="1:10" x14ac:dyDescent="0.2">
      <c r="A19" s="50"/>
      <c r="B19" s="43"/>
      <c r="C19" s="34" t="s">
        <v>336</v>
      </c>
      <c r="D19" s="29" t="s">
        <v>66</v>
      </c>
    </row>
    <row r="20" spans="1:10" x14ac:dyDescent="0.2">
      <c r="A20" s="50"/>
      <c r="B20" s="43"/>
      <c r="C20" s="34" t="s">
        <v>337</v>
      </c>
      <c r="D20" s="29" t="s">
        <v>166</v>
      </c>
    </row>
    <row r="21" spans="1:10" x14ac:dyDescent="0.2">
      <c r="A21" s="50"/>
      <c r="B21" s="43"/>
      <c r="C21" s="34" t="s">
        <v>338</v>
      </c>
      <c r="D21" s="29" t="s">
        <v>65</v>
      </c>
    </row>
    <row r="22" spans="1:10" ht="16" customHeight="1" x14ac:dyDescent="0.2">
      <c r="A22" s="41" t="s">
        <v>122</v>
      </c>
      <c r="B22" s="43" t="s">
        <v>403</v>
      </c>
      <c r="C22" s="35" t="s">
        <v>339</v>
      </c>
      <c r="D22" s="29" t="s">
        <v>67</v>
      </c>
    </row>
    <row r="23" spans="1:10" x14ac:dyDescent="0.2">
      <c r="A23" s="42"/>
      <c r="B23" s="44"/>
      <c r="C23" s="37" t="s">
        <v>340</v>
      </c>
      <c r="D23" s="36" t="s">
        <v>68</v>
      </c>
    </row>
    <row r="24" spans="1:10" x14ac:dyDescent="0.2">
      <c r="C24" s="7"/>
    </row>
    <row r="25" spans="1:10" x14ac:dyDescent="0.2">
      <c r="A25" s="4" t="s">
        <v>167</v>
      </c>
    </row>
    <row r="26" spans="1:10" x14ac:dyDescent="0.2">
      <c r="A26" t="s">
        <v>341</v>
      </c>
    </row>
    <row r="27" spans="1:10" x14ac:dyDescent="0.2">
      <c r="A27" t="s">
        <v>342</v>
      </c>
    </row>
    <row r="28" spans="1:10" x14ac:dyDescent="0.2">
      <c r="A28" t="s">
        <v>343</v>
      </c>
    </row>
  </sheetData>
  <mergeCells count="12">
    <mergeCell ref="J13:J18"/>
    <mergeCell ref="B9:B13"/>
    <mergeCell ref="A14:A15"/>
    <mergeCell ref="A16:A21"/>
    <mergeCell ref="B14:B15"/>
    <mergeCell ref="B16:B21"/>
    <mergeCell ref="A22:A23"/>
    <mergeCell ref="B22:B23"/>
    <mergeCell ref="A4:A8"/>
    <mergeCell ref="B4:B8"/>
    <mergeCell ref="I10:I15"/>
    <mergeCell ref="A9:A13"/>
  </mergeCells>
  <pageMargins left="0.7" right="0.7" top="0.75" bottom="0.75" header="0.3" footer="0.3"/>
  <pageSetup scale="72" orientation="portrait" horizontalDpi="0" verticalDpi="0"/>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76B7B-5D70-A149-AE20-42F0F080AB90}">
  <dimension ref="A1:M264"/>
  <sheetViews>
    <sheetView topLeftCell="A215" workbookViewId="0">
      <selection activeCell="E244" sqref="E244"/>
    </sheetView>
  </sheetViews>
  <sheetFormatPr baseColWidth="10" defaultRowHeight="15" x14ac:dyDescent="0.2"/>
  <cols>
    <col min="5" max="5" width="52.5" customWidth="1"/>
    <col min="6" max="6" width="11.33203125" customWidth="1"/>
    <col min="7" max="7" width="10.5" customWidth="1"/>
    <col min="8" max="8" width="10.33203125" customWidth="1"/>
    <col min="9" max="9" width="18.33203125" customWidth="1"/>
    <col min="11" max="11" width="19.1640625" customWidth="1"/>
    <col min="13" max="13" width="11.6640625" bestFit="1" customWidth="1"/>
    <col min="14" max="14" width="10" bestFit="1" customWidth="1"/>
    <col min="15" max="15" width="11.5" bestFit="1" customWidth="1"/>
    <col min="16" max="16" width="14" bestFit="1" customWidth="1"/>
    <col min="17" max="17" width="18.1640625" bestFit="1" customWidth="1"/>
    <col min="18" max="18" width="20.5" bestFit="1" customWidth="1"/>
    <col min="19" max="19" width="17.1640625" bestFit="1" customWidth="1"/>
    <col min="20" max="20" width="13" bestFit="1" customWidth="1"/>
    <col min="21" max="21" width="15.6640625" bestFit="1" customWidth="1"/>
    <col min="22" max="22" width="9" bestFit="1" customWidth="1"/>
    <col min="23" max="23" width="18" bestFit="1" customWidth="1"/>
    <col min="24" max="24" width="13.6640625" bestFit="1" customWidth="1"/>
    <col min="26" max="26" width="14.5" bestFit="1" customWidth="1"/>
    <col min="27" max="27" width="21" bestFit="1" customWidth="1"/>
    <col min="28" max="28" width="11.33203125" bestFit="1" customWidth="1"/>
    <col min="29" max="29" width="15.83203125" bestFit="1" customWidth="1"/>
    <col min="30" max="30" width="18.6640625" bestFit="1" customWidth="1"/>
    <col min="31" max="31" width="6.83203125" bestFit="1" customWidth="1"/>
    <col min="32" max="32" width="14" bestFit="1" customWidth="1"/>
    <col min="33" max="33" width="16" bestFit="1" customWidth="1"/>
    <col min="34" max="34" width="10" bestFit="1" customWidth="1"/>
  </cols>
  <sheetData>
    <row r="1" spans="1:13" x14ac:dyDescent="0.2">
      <c r="A1" s="9" t="s">
        <v>20</v>
      </c>
      <c r="B1" s="9" t="s">
        <v>348</v>
      </c>
      <c r="C1" s="9" t="s">
        <v>349</v>
      </c>
      <c r="D1" s="9" t="s">
        <v>350</v>
      </c>
      <c r="E1" s="9" t="s">
        <v>70</v>
      </c>
      <c r="F1" s="9" t="s">
        <v>389</v>
      </c>
      <c r="G1" s="9" t="s">
        <v>360</v>
      </c>
      <c r="H1" s="9" t="s">
        <v>361</v>
      </c>
      <c r="I1" s="9" t="s">
        <v>18</v>
      </c>
      <c r="J1" s="9" t="s">
        <v>319</v>
      </c>
      <c r="K1" s="9" t="s">
        <v>22</v>
      </c>
      <c r="L1" s="9" t="s">
        <v>320</v>
      </c>
      <c r="M1" s="9" t="s">
        <v>345</v>
      </c>
    </row>
    <row r="2" spans="1:13" x14ac:dyDescent="0.2">
      <c r="A2" s="10">
        <v>1</v>
      </c>
      <c r="B2" s="10"/>
      <c r="C2" s="10">
        <v>1</v>
      </c>
      <c r="D2" s="10"/>
      <c r="E2" s="10" t="s">
        <v>72</v>
      </c>
      <c r="F2" s="10"/>
      <c r="G2" s="10"/>
      <c r="H2" s="10"/>
      <c r="I2" s="19" t="s">
        <v>26</v>
      </c>
      <c r="J2">
        <v>5</v>
      </c>
      <c r="K2" t="s">
        <v>23</v>
      </c>
      <c r="L2" s="10">
        <v>1</v>
      </c>
      <c r="M2">
        <v>1</v>
      </c>
    </row>
    <row r="3" spans="1:13" x14ac:dyDescent="0.2">
      <c r="A3" s="10">
        <v>1</v>
      </c>
      <c r="B3" s="10"/>
      <c r="C3" s="10">
        <v>1</v>
      </c>
      <c r="D3" s="10"/>
      <c r="E3" s="10" t="s">
        <v>73</v>
      </c>
      <c r="F3" s="10"/>
      <c r="G3" s="10"/>
      <c r="H3" s="10"/>
      <c r="I3" s="21" t="s">
        <v>35</v>
      </c>
      <c r="J3">
        <v>14</v>
      </c>
      <c r="K3" t="s">
        <v>37</v>
      </c>
      <c r="L3" s="10">
        <v>4</v>
      </c>
      <c r="M3">
        <v>1</v>
      </c>
    </row>
    <row r="4" spans="1:13" x14ac:dyDescent="0.2">
      <c r="A4" s="10">
        <v>1</v>
      </c>
      <c r="B4" s="10"/>
      <c r="C4" s="10">
        <v>1</v>
      </c>
      <c r="D4" s="10"/>
      <c r="E4" s="10" t="s">
        <v>74</v>
      </c>
      <c r="F4" s="10"/>
      <c r="G4" s="10"/>
      <c r="H4" s="10"/>
      <c r="I4" s="21" t="s">
        <v>35</v>
      </c>
      <c r="J4">
        <v>14</v>
      </c>
      <c r="K4" t="s">
        <v>37</v>
      </c>
      <c r="L4" s="10">
        <v>4</v>
      </c>
      <c r="M4">
        <v>1</v>
      </c>
    </row>
    <row r="5" spans="1:13" x14ac:dyDescent="0.2">
      <c r="A5" s="10">
        <v>1</v>
      </c>
      <c r="B5" s="10"/>
      <c r="C5" s="10">
        <v>1</v>
      </c>
      <c r="D5" s="10"/>
      <c r="E5" s="10" t="s">
        <v>71</v>
      </c>
      <c r="F5" s="10"/>
      <c r="G5" s="10"/>
      <c r="H5" s="10"/>
      <c r="I5" s="21" t="s">
        <v>36</v>
      </c>
      <c r="J5">
        <v>15</v>
      </c>
      <c r="K5" t="s">
        <v>37</v>
      </c>
      <c r="L5" s="10">
        <v>4</v>
      </c>
      <c r="M5">
        <v>1</v>
      </c>
    </row>
    <row r="6" spans="1:13" x14ac:dyDescent="0.2">
      <c r="A6" s="10">
        <v>1</v>
      </c>
      <c r="B6" s="10"/>
      <c r="C6" s="10">
        <v>1</v>
      </c>
      <c r="D6" s="10"/>
      <c r="E6" s="10" t="s">
        <v>75</v>
      </c>
      <c r="F6" s="10"/>
      <c r="G6" s="10"/>
      <c r="H6" s="10"/>
      <c r="I6" s="18" t="s">
        <v>32</v>
      </c>
      <c r="J6">
        <v>10</v>
      </c>
      <c r="K6" t="s">
        <v>24</v>
      </c>
      <c r="L6" s="10">
        <v>2</v>
      </c>
      <c r="M6">
        <v>1</v>
      </c>
    </row>
    <row r="7" spans="1:13" x14ac:dyDescent="0.2">
      <c r="A7" s="10">
        <v>1</v>
      </c>
      <c r="B7" s="10"/>
      <c r="C7" s="10">
        <v>1</v>
      </c>
      <c r="D7" s="10"/>
      <c r="E7" s="10" t="s">
        <v>76</v>
      </c>
      <c r="F7" s="10"/>
      <c r="G7" s="10"/>
      <c r="H7" s="10"/>
      <c r="I7" s="19" t="s">
        <v>28</v>
      </c>
      <c r="J7">
        <v>2</v>
      </c>
      <c r="K7" t="s">
        <v>23</v>
      </c>
      <c r="L7" s="10">
        <v>1</v>
      </c>
      <c r="M7">
        <v>1</v>
      </c>
    </row>
    <row r="8" spans="1:13" x14ac:dyDescent="0.2">
      <c r="A8" s="10">
        <v>1</v>
      </c>
      <c r="B8" s="10"/>
      <c r="C8" s="10">
        <v>1</v>
      </c>
      <c r="D8" s="10"/>
      <c r="E8" s="10" t="s">
        <v>77</v>
      </c>
      <c r="F8" s="10"/>
      <c r="G8" s="10"/>
      <c r="H8" s="10"/>
      <c r="I8" s="19" t="s">
        <v>40</v>
      </c>
      <c r="J8">
        <v>3</v>
      </c>
      <c r="K8" t="s">
        <v>23</v>
      </c>
      <c r="L8" s="10">
        <v>1</v>
      </c>
      <c r="M8">
        <v>1</v>
      </c>
    </row>
    <row r="9" spans="1:13" x14ac:dyDescent="0.2">
      <c r="A9" s="10">
        <v>1</v>
      </c>
      <c r="B9" s="10"/>
      <c r="C9" s="10">
        <v>1</v>
      </c>
      <c r="D9" s="10"/>
      <c r="E9" s="10" t="s">
        <v>78</v>
      </c>
      <c r="F9" s="10"/>
      <c r="G9" s="10"/>
      <c r="H9" s="10"/>
      <c r="I9" s="19" t="s">
        <v>26</v>
      </c>
      <c r="J9">
        <v>5</v>
      </c>
      <c r="K9" t="s">
        <v>23</v>
      </c>
      <c r="L9" s="10">
        <v>1</v>
      </c>
      <c r="M9">
        <v>1</v>
      </c>
    </row>
    <row r="10" spans="1:13" x14ac:dyDescent="0.2">
      <c r="A10" s="10">
        <v>1</v>
      </c>
      <c r="B10" s="10"/>
      <c r="C10" s="10">
        <v>1</v>
      </c>
      <c r="D10" s="10"/>
      <c r="E10" s="10" t="s">
        <v>79</v>
      </c>
      <c r="F10" s="10"/>
      <c r="G10" s="10"/>
      <c r="H10" s="10"/>
      <c r="I10" s="22" t="s">
        <v>45</v>
      </c>
      <c r="J10">
        <v>19</v>
      </c>
      <c r="K10" t="s">
        <v>44</v>
      </c>
      <c r="L10" s="10">
        <v>5</v>
      </c>
      <c r="M10">
        <v>1</v>
      </c>
    </row>
    <row r="11" spans="1:13" x14ac:dyDescent="0.2">
      <c r="A11" s="10">
        <v>1</v>
      </c>
      <c r="B11" s="10"/>
      <c r="C11" s="10">
        <v>1</v>
      </c>
      <c r="D11" s="10"/>
      <c r="E11" s="10" t="s">
        <v>80</v>
      </c>
      <c r="F11" s="10"/>
      <c r="G11" s="10"/>
      <c r="H11" s="10"/>
      <c r="I11" s="21" t="s">
        <v>43</v>
      </c>
      <c r="J11">
        <v>18</v>
      </c>
      <c r="K11" t="s">
        <v>37</v>
      </c>
      <c r="L11" s="10">
        <v>4</v>
      </c>
      <c r="M11">
        <v>1</v>
      </c>
    </row>
    <row r="12" spans="1:13" x14ac:dyDescent="0.2">
      <c r="A12" s="10">
        <v>1</v>
      </c>
      <c r="B12" s="10"/>
      <c r="C12" s="10">
        <v>1</v>
      </c>
      <c r="D12" s="10"/>
      <c r="E12" s="10" t="s">
        <v>81</v>
      </c>
      <c r="F12" s="10"/>
      <c r="G12" s="10"/>
      <c r="H12" s="10"/>
      <c r="I12" s="19" t="s">
        <v>40</v>
      </c>
      <c r="J12">
        <v>3</v>
      </c>
      <c r="K12" t="s">
        <v>23</v>
      </c>
      <c r="L12" s="10">
        <v>1</v>
      </c>
      <c r="M12">
        <v>1</v>
      </c>
    </row>
    <row r="13" spans="1:13" x14ac:dyDescent="0.2">
      <c r="A13" s="10">
        <v>1</v>
      </c>
      <c r="B13" s="10"/>
      <c r="C13" s="10">
        <v>1</v>
      </c>
      <c r="D13" s="10"/>
      <c r="E13" s="10" t="s">
        <v>82</v>
      </c>
      <c r="F13" s="10"/>
      <c r="G13" s="10"/>
      <c r="H13" s="10"/>
      <c r="I13" s="22" t="s">
        <v>45</v>
      </c>
      <c r="J13">
        <v>19</v>
      </c>
      <c r="K13" t="s">
        <v>44</v>
      </c>
      <c r="L13" s="10">
        <v>5</v>
      </c>
      <c r="M13">
        <v>1</v>
      </c>
    </row>
    <row r="14" spans="1:13" x14ac:dyDescent="0.2">
      <c r="A14" s="10">
        <v>1</v>
      </c>
      <c r="B14" s="10"/>
      <c r="C14" s="10">
        <v>1</v>
      </c>
      <c r="D14" s="10"/>
      <c r="E14" s="10" t="s">
        <v>83</v>
      </c>
      <c r="F14" s="10"/>
      <c r="G14" s="10"/>
      <c r="H14" s="10"/>
      <c r="I14" s="21" t="s">
        <v>38</v>
      </c>
      <c r="J14">
        <v>16</v>
      </c>
      <c r="K14" t="s">
        <v>37</v>
      </c>
      <c r="L14" s="10">
        <v>4</v>
      </c>
      <c r="M14">
        <v>1</v>
      </c>
    </row>
    <row r="15" spans="1:13" x14ac:dyDescent="0.2">
      <c r="A15" s="10">
        <v>1</v>
      </c>
      <c r="B15" s="10"/>
      <c r="C15" s="10">
        <v>1</v>
      </c>
      <c r="D15" s="10"/>
      <c r="E15" s="10" t="s">
        <v>84</v>
      </c>
      <c r="F15" s="10"/>
      <c r="G15" s="10"/>
      <c r="H15" s="10"/>
      <c r="I15" s="21" t="s">
        <v>43</v>
      </c>
      <c r="J15">
        <v>18</v>
      </c>
      <c r="K15" t="s">
        <v>37</v>
      </c>
      <c r="L15" s="10">
        <v>4</v>
      </c>
      <c r="M15">
        <v>1</v>
      </c>
    </row>
    <row r="16" spans="1:13" x14ac:dyDescent="0.2">
      <c r="A16" s="10">
        <v>1</v>
      </c>
      <c r="B16" s="10"/>
      <c r="C16" s="10">
        <v>1</v>
      </c>
      <c r="D16" s="10"/>
      <c r="E16" s="10" t="s">
        <v>85</v>
      </c>
      <c r="F16" s="10" t="s">
        <v>390</v>
      </c>
      <c r="G16" s="10" t="s">
        <v>362</v>
      </c>
      <c r="H16" s="10">
        <v>1</v>
      </c>
      <c r="I16" s="21" t="s">
        <v>38</v>
      </c>
      <c r="J16">
        <v>16</v>
      </c>
      <c r="K16" t="s">
        <v>37</v>
      </c>
      <c r="L16" s="10">
        <v>4</v>
      </c>
      <c r="M16">
        <v>1</v>
      </c>
    </row>
    <row r="17" spans="1:13" x14ac:dyDescent="0.2">
      <c r="A17" s="10">
        <v>1</v>
      </c>
      <c r="B17" s="10"/>
      <c r="C17" s="10">
        <v>1</v>
      </c>
      <c r="D17" s="10"/>
      <c r="E17" s="10" t="s">
        <v>85</v>
      </c>
      <c r="F17" s="10"/>
      <c r="G17" s="10"/>
      <c r="H17" s="10">
        <v>1</v>
      </c>
      <c r="I17" s="19" t="s">
        <v>40</v>
      </c>
      <c r="J17">
        <v>3</v>
      </c>
      <c r="K17" t="s">
        <v>23</v>
      </c>
      <c r="L17" s="10">
        <v>1</v>
      </c>
      <c r="M17">
        <v>1</v>
      </c>
    </row>
    <row r="18" spans="1:13" x14ac:dyDescent="0.2">
      <c r="A18" s="10">
        <v>1</v>
      </c>
      <c r="B18" s="10"/>
      <c r="C18" s="10">
        <v>1</v>
      </c>
      <c r="D18" s="10"/>
      <c r="E18" s="10" t="s">
        <v>86</v>
      </c>
      <c r="F18" s="10"/>
      <c r="G18" s="10"/>
      <c r="H18" s="10"/>
      <c r="I18" s="19" t="s">
        <v>39</v>
      </c>
      <c r="J18">
        <v>4</v>
      </c>
      <c r="K18" t="s">
        <v>23</v>
      </c>
      <c r="L18" s="10">
        <v>1</v>
      </c>
      <c r="M18">
        <v>1</v>
      </c>
    </row>
    <row r="19" spans="1:13" x14ac:dyDescent="0.2">
      <c r="A19" s="10">
        <v>1</v>
      </c>
      <c r="B19" s="10"/>
      <c r="C19" s="10">
        <v>1</v>
      </c>
      <c r="D19" s="10"/>
      <c r="E19" s="10" t="s">
        <v>87</v>
      </c>
      <c r="F19" s="10" t="s">
        <v>391</v>
      </c>
      <c r="G19" s="10" t="s">
        <v>363</v>
      </c>
      <c r="H19" s="10">
        <v>1</v>
      </c>
      <c r="I19" s="19" t="s">
        <v>28</v>
      </c>
      <c r="J19">
        <v>2</v>
      </c>
      <c r="K19" t="s">
        <v>23</v>
      </c>
      <c r="L19" s="10">
        <v>1</v>
      </c>
      <c r="M19">
        <v>1</v>
      </c>
    </row>
    <row r="20" spans="1:13" x14ac:dyDescent="0.2">
      <c r="A20" s="10">
        <v>1</v>
      </c>
      <c r="B20" s="10"/>
      <c r="C20" s="10">
        <v>1</v>
      </c>
      <c r="D20" s="10"/>
      <c r="E20" s="10" t="s">
        <v>87</v>
      </c>
      <c r="F20" s="10"/>
      <c r="G20" s="10"/>
      <c r="H20" s="10">
        <v>1</v>
      </c>
      <c r="I20" s="19" t="s">
        <v>39</v>
      </c>
      <c r="J20">
        <v>4</v>
      </c>
      <c r="K20" t="s">
        <v>23</v>
      </c>
      <c r="L20" s="10">
        <v>1</v>
      </c>
      <c r="M20">
        <v>1</v>
      </c>
    </row>
    <row r="21" spans="1:13" x14ac:dyDescent="0.2">
      <c r="A21" s="10">
        <v>1</v>
      </c>
      <c r="B21" s="10"/>
      <c r="C21" s="10">
        <v>1</v>
      </c>
      <c r="D21" s="10"/>
      <c r="E21" s="10" t="s">
        <v>88</v>
      </c>
      <c r="F21" s="10"/>
      <c r="G21" s="10"/>
      <c r="H21" s="10"/>
      <c r="I21" s="19" t="s">
        <v>27</v>
      </c>
      <c r="J21">
        <v>1</v>
      </c>
      <c r="K21" t="s">
        <v>23</v>
      </c>
      <c r="L21" s="10">
        <v>1</v>
      </c>
      <c r="M21">
        <v>1</v>
      </c>
    </row>
    <row r="22" spans="1:13" x14ac:dyDescent="0.2">
      <c r="A22" s="10">
        <v>1</v>
      </c>
      <c r="B22" s="10"/>
      <c r="C22" s="10">
        <v>1</v>
      </c>
      <c r="D22" s="10"/>
      <c r="E22" s="10" t="s">
        <v>89</v>
      </c>
      <c r="F22" s="10"/>
      <c r="G22" s="10"/>
      <c r="H22" s="10"/>
      <c r="I22" s="21" t="s">
        <v>38</v>
      </c>
      <c r="J22">
        <v>16</v>
      </c>
      <c r="K22" t="s">
        <v>37</v>
      </c>
      <c r="L22" s="10">
        <v>4</v>
      </c>
      <c r="M22">
        <v>1</v>
      </c>
    </row>
    <row r="23" spans="1:13" x14ac:dyDescent="0.2">
      <c r="A23" s="10">
        <v>1</v>
      </c>
      <c r="B23" s="10"/>
      <c r="C23" s="10">
        <v>1</v>
      </c>
      <c r="D23" s="10"/>
      <c r="E23" s="10" t="s">
        <v>90</v>
      </c>
      <c r="F23" s="10"/>
      <c r="G23" s="10"/>
      <c r="H23" s="10"/>
      <c r="I23" s="18" t="s">
        <v>30</v>
      </c>
      <c r="J23">
        <v>7</v>
      </c>
      <c r="K23" t="s">
        <v>24</v>
      </c>
      <c r="L23" s="10">
        <v>2</v>
      </c>
      <c r="M23">
        <v>1</v>
      </c>
    </row>
    <row r="24" spans="1:13" x14ac:dyDescent="0.2">
      <c r="A24" s="10">
        <v>1</v>
      </c>
      <c r="B24" s="10"/>
      <c r="C24" s="10">
        <v>1</v>
      </c>
      <c r="D24" s="10"/>
      <c r="E24" s="10" t="s">
        <v>91</v>
      </c>
      <c r="F24" s="10" t="s">
        <v>390</v>
      </c>
      <c r="G24" s="10" t="s">
        <v>364</v>
      </c>
      <c r="H24" s="10">
        <v>1</v>
      </c>
      <c r="I24" s="19" t="s">
        <v>27</v>
      </c>
      <c r="J24">
        <v>1</v>
      </c>
      <c r="K24" t="s">
        <v>23</v>
      </c>
      <c r="L24" s="10">
        <v>1</v>
      </c>
      <c r="M24">
        <v>1</v>
      </c>
    </row>
    <row r="25" spans="1:13" x14ac:dyDescent="0.2">
      <c r="A25" s="10">
        <v>1</v>
      </c>
      <c r="B25" s="10"/>
      <c r="C25" s="10">
        <v>1</v>
      </c>
      <c r="D25" s="10"/>
      <c r="E25" s="10" t="s">
        <v>91</v>
      </c>
      <c r="F25" s="10"/>
      <c r="G25" s="10"/>
      <c r="H25" s="10">
        <v>1</v>
      </c>
      <c r="I25" s="21" t="s">
        <v>43</v>
      </c>
      <c r="J25">
        <v>18</v>
      </c>
      <c r="K25" t="s">
        <v>37</v>
      </c>
      <c r="L25" s="10">
        <v>4</v>
      </c>
      <c r="M25">
        <v>1</v>
      </c>
    </row>
    <row r="26" spans="1:13" x14ac:dyDescent="0.2">
      <c r="A26" s="10">
        <v>1</v>
      </c>
      <c r="B26" s="10"/>
      <c r="C26" s="10">
        <v>1</v>
      </c>
      <c r="D26" s="10"/>
      <c r="E26" s="10" t="s">
        <v>92</v>
      </c>
      <c r="F26" s="10"/>
      <c r="G26" s="10"/>
      <c r="H26" s="10"/>
      <c r="I26" s="19" t="s">
        <v>39</v>
      </c>
      <c r="J26">
        <v>4</v>
      </c>
      <c r="K26" t="s">
        <v>23</v>
      </c>
      <c r="L26" s="10">
        <v>1</v>
      </c>
      <c r="M26">
        <v>1</v>
      </c>
    </row>
    <row r="27" spans="1:13" x14ac:dyDescent="0.2">
      <c r="A27" s="10">
        <v>1</v>
      </c>
      <c r="B27" s="10"/>
      <c r="C27" s="10">
        <v>1</v>
      </c>
      <c r="D27" s="10"/>
      <c r="E27" s="10" t="s">
        <v>93</v>
      </c>
      <c r="F27" s="10"/>
      <c r="G27" s="10"/>
      <c r="H27" s="10"/>
      <c r="I27" s="20" t="s">
        <v>48</v>
      </c>
      <c r="J27">
        <v>12</v>
      </c>
      <c r="K27" t="s">
        <v>25</v>
      </c>
      <c r="L27" s="10">
        <v>3</v>
      </c>
      <c r="M27">
        <v>1</v>
      </c>
    </row>
    <row r="28" spans="1:13" x14ac:dyDescent="0.2">
      <c r="A28" s="10">
        <v>1</v>
      </c>
      <c r="B28" s="10"/>
      <c r="C28" s="10">
        <v>1</v>
      </c>
      <c r="D28" s="10"/>
      <c r="E28" s="10" t="s">
        <v>94</v>
      </c>
      <c r="F28" s="10"/>
      <c r="G28" s="10"/>
      <c r="H28" s="10"/>
      <c r="I28" s="20" t="s">
        <v>47</v>
      </c>
      <c r="J28">
        <v>11</v>
      </c>
      <c r="K28" t="s">
        <v>25</v>
      </c>
      <c r="L28" s="10">
        <v>3</v>
      </c>
      <c r="M28">
        <v>1</v>
      </c>
    </row>
    <row r="29" spans="1:13" x14ac:dyDescent="0.2">
      <c r="A29" s="10">
        <v>2</v>
      </c>
      <c r="B29" s="10">
        <v>1</v>
      </c>
      <c r="C29" s="10"/>
      <c r="E29" s="10" t="s">
        <v>95</v>
      </c>
      <c r="F29" s="10"/>
      <c r="G29" s="10"/>
      <c r="H29" s="10"/>
      <c r="I29" s="18" t="s">
        <v>31</v>
      </c>
      <c r="J29">
        <v>8</v>
      </c>
      <c r="K29" t="s">
        <v>24</v>
      </c>
      <c r="L29" s="10">
        <v>2</v>
      </c>
      <c r="M29">
        <v>1</v>
      </c>
    </row>
    <row r="30" spans="1:13" x14ac:dyDescent="0.2">
      <c r="A30" s="10">
        <v>2</v>
      </c>
      <c r="B30" s="10">
        <v>1</v>
      </c>
      <c r="C30" s="10"/>
      <c r="E30" s="10" t="s">
        <v>96</v>
      </c>
      <c r="F30" s="10"/>
      <c r="G30" s="10"/>
      <c r="H30" s="10"/>
      <c r="I30" s="20" t="s">
        <v>48</v>
      </c>
      <c r="J30">
        <v>12</v>
      </c>
      <c r="K30" t="s">
        <v>25</v>
      </c>
      <c r="L30" s="10">
        <v>3</v>
      </c>
      <c r="M30">
        <v>1</v>
      </c>
    </row>
    <row r="31" spans="1:13" x14ac:dyDescent="0.2">
      <c r="A31" s="10">
        <v>2</v>
      </c>
      <c r="B31" s="10">
        <v>1</v>
      </c>
      <c r="C31" s="10"/>
      <c r="E31" s="10" t="s">
        <v>97</v>
      </c>
      <c r="F31" s="10" t="s">
        <v>392</v>
      </c>
      <c r="G31" s="10" t="s">
        <v>365</v>
      </c>
      <c r="H31" s="10">
        <v>1</v>
      </c>
      <c r="I31" s="20" t="s">
        <v>48</v>
      </c>
      <c r="J31">
        <v>12</v>
      </c>
      <c r="K31" t="s">
        <v>25</v>
      </c>
      <c r="L31" s="10">
        <v>3</v>
      </c>
      <c r="M31">
        <v>1</v>
      </c>
    </row>
    <row r="32" spans="1:13" x14ac:dyDescent="0.2">
      <c r="A32" s="10">
        <v>2</v>
      </c>
      <c r="B32" s="10">
        <v>1</v>
      </c>
      <c r="C32" s="10"/>
      <c r="E32" s="10" t="s">
        <v>97</v>
      </c>
      <c r="F32" s="10"/>
      <c r="G32" s="10"/>
      <c r="H32" s="10">
        <v>1</v>
      </c>
      <c r="I32" s="18" t="s">
        <v>32</v>
      </c>
      <c r="J32">
        <v>10</v>
      </c>
      <c r="K32" t="s">
        <v>24</v>
      </c>
      <c r="L32" s="10">
        <v>2</v>
      </c>
      <c r="M32">
        <v>1</v>
      </c>
    </row>
    <row r="33" spans="1:13" x14ac:dyDescent="0.2">
      <c r="A33" s="10">
        <v>2</v>
      </c>
      <c r="B33" s="10">
        <v>1</v>
      </c>
      <c r="C33" s="10"/>
      <c r="E33" s="10" t="s">
        <v>98</v>
      </c>
      <c r="F33" s="10"/>
      <c r="G33" s="10"/>
      <c r="H33" s="10"/>
      <c r="I33" s="21" t="s">
        <v>42</v>
      </c>
      <c r="J33">
        <v>13</v>
      </c>
      <c r="K33" t="s">
        <v>37</v>
      </c>
      <c r="L33" s="10">
        <v>4</v>
      </c>
      <c r="M33">
        <v>1</v>
      </c>
    </row>
    <row r="34" spans="1:13" x14ac:dyDescent="0.2">
      <c r="A34" s="10">
        <v>2</v>
      </c>
      <c r="B34" s="10">
        <v>1</v>
      </c>
      <c r="C34" s="10"/>
      <c r="E34" s="10" t="s">
        <v>123</v>
      </c>
      <c r="F34" s="10"/>
      <c r="G34" s="10"/>
      <c r="H34" s="10"/>
      <c r="I34" s="19" t="s">
        <v>39</v>
      </c>
      <c r="J34">
        <v>4</v>
      </c>
      <c r="K34" t="s">
        <v>23</v>
      </c>
      <c r="L34" s="10">
        <v>1</v>
      </c>
      <c r="M34">
        <v>1</v>
      </c>
    </row>
    <row r="35" spans="1:13" x14ac:dyDescent="0.2">
      <c r="A35" s="10">
        <v>2</v>
      </c>
      <c r="B35" s="10">
        <v>1</v>
      </c>
      <c r="C35" s="10"/>
      <c r="E35" s="10" t="s">
        <v>124</v>
      </c>
      <c r="F35" s="10"/>
      <c r="G35" s="10"/>
      <c r="H35" s="10"/>
      <c r="I35" s="19" t="s">
        <v>40</v>
      </c>
      <c r="J35">
        <v>3</v>
      </c>
      <c r="K35" t="s">
        <v>23</v>
      </c>
      <c r="L35" s="10">
        <v>1</v>
      </c>
      <c r="M35">
        <v>1</v>
      </c>
    </row>
    <row r="36" spans="1:13" x14ac:dyDescent="0.2">
      <c r="A36" s="10">
        <v>2</v>
      </c>
      <c r="B36" s="10">
        <v>1</v>
      </c>
      <c r="C36" s="10"/>
      <c r="E36" s="10" t="s">
        <v>99</v>
      </c>
      <c r="F36" s="10"/>
      <c r="G36" s="10"/>
      <c r="H36" s="10"/>
      <c r="I36" s="21" t="s">
        <v>35</v>
      </c>
      <c r="J36">
        <v>14</v>
      </c>
      <c r="K36" t="s">
        <v>37</v>
      </c>
      <c r="L36" s="10">
        <v>4</v>
      </c>
      <c r="M36">
        <v>1</v>
      </c>
    </row>
    <row r="37" spans="1:13" x14ac:dyDescent="0.2">
      <c r="A37" s="10">
        <v>2</v>
      </c>
      <c r="B37" s="10">
        <v>1</v>
      </c>
      <c r="C37" s="10"/>
      <c r="E37" s="10" t="s">
        <v>100</v>
      </c>
      <c r="F37" s="10"/>
      <c r="G37" s="10"/>
      <c r="H37" s="10"/>
      <c r="I37" s="21" t="s">
        <v>36</v>
      </c>
      <c r="J37">
        <v>15</v>
      </c>
      <c r="K37" t="s">
        <v>37</v>
      </c>
      <c r="L37" s="10">
        <v>4</v>
      </c>
      <c r="M37">
        <v>1</v>
      </c>
    </row>
    <row r="38" spans="1:13" x14ac:dyDescent="0.2">
      <c r="A38" s="10">
        <v>3</v>
      </c>
      <c r="B38" s="10">
        <v>1</v>
      </c>
      <c r="C38" s="10"/>
      <c r="E38" s="10" t="s">
        <v>101</v>
      </c>
      <c r="F38" s="10" t="s">
        <v>392</v>
      </c>
      <c r="G38" s="10" t="s">
        <v>366</v>
      </c>
      <c r="H38" s="10">
        <v>1</v>
      </c>
      <c r="I38" s="18" t="s">
        <v>31</v>
      </c>
      <c r="J38">
        <v>8</v>
      </c>
      <c r="K38" t="s">
        <v>24</v>
      </c>
      <c r="L38" s="10">
        <v>2</v>
      </c>
      <c r="M38">
        <v>1</v>
      </c>
    </row>
    <row r="39" spans="1:13" x14ac:dyDescent="0.2">
      <c r="A39" s="10">
        <v>3</v>
      </c>
      <c r="B39" s="10">
        <v>1</v>
      </c>
      <c r="C39" s="10"/>
      <c r="E39" s="10" t="s">
        <v>101</v>
      </c>
      <c r="F39" s="10"/>
      <c r="G39" s="10"/>
      <c r="H39" s="10">
        <v>1</v>
      </c>
      <c r="I39" s="20" t="s">
        <v>47</v>
      </c>
      <c r="J39">
        <v>11</v>
      </c>
      <c r="K39" t="s">
        <v>25</v>
      </c>
      <c r="L39" s="10">
        <v>3</v>
      </c>
      <c r="M39">
        <v>1</v>
      </c>
    </row>
    <row r="40" spans="1:13" x14ac:dyDescent="0.2">
      <c r="A40" s="10">
        <v>3</v>
      </c>
      <c r="B40" s="10">
        <v>1</v>
      </c>
      <c r="C40" s="10"/>
      <c r="E40" s="10" t="s">
        <v>102</v>
      </c>
      <c r="F40" s="10" t="s">
        <v>395</v>
      </c>
      <c r="G40" s="10" t="s">
        <v>367</v>
      </c>
      <c r="H40" s="10">
        <v>1</v>
      </c>
      <c r="I40" s="18" t="s">
        <v>29</v>
      </c>
      <c r="J40">
        <v>6</v>
      </c>
      <c r="K40" t="s">
        <v>24</v>
      </c>
      <c r="L40" s="10">
        <v>2</v>
      </c>
      <c r="M40">
        <v>1</v>
      </c>
    </row>
    <row r="41" spans="1:13" x14ac:dyDescent="0.2">
      <c r="A41" s="10">
        <v>3</v>
      </c>
      <c r="B41" s="10">
        <v>1</v>
      </c>
      <c r="C41" s="10"/>
      <c r="E41" s="10" t="s">
        <v>102</v>
      </c>
      <c r="F41" s="10"/>
      <c r="G41" s="10"/>
      <c r="H41" s="10">
        <v>1</v>
      </c>
      <c r="I41" s="18" t="s">
        <v>31</v>
      </c>
      <c r="J41">
        <v>8</v>
      </c>
      <c r="K41" t="s">
        <v>24</v>
      </c>
      <c r="L41" s="10">
        <v>2</v>
      </c>
      <c r="M41">
        <v>1</v>
      </c>
    </row>
    <row r="42" spans="1:13" x14ac:dyDescent="0.2">
      <c r="A42" s="10">
        <v>3</v>
      </c>
      <c r="B42" s="10">
        <v>1</v>
      </c>
      <c r="C42" s="10"/>
      <c r="E42" s="10" t="s">
        <v>102</v>
      </c>
      <c r="F42" s="10"/>
      <c r="G42" s="10"/>
      <c r="H42" s="10">
        <v>1</v>
      </c>
      <c r="I42" s="22" t="s">
        <v>46</v>
      </c>
      <c r="J42">
        <v>20</v>
      </c>
      <c r="K42" t="s">
        <v>44</v>
      </c>
      <c r="L42" s="10">
        <v>5</v>
      </c>
      <c r="M42">
        <v>1</v>
      </c>
    </row>
    <row r="43" spans="1:13" x14ac:dyDescent="0.2">
      <c r="A43" s="10">
        <v>3</v>
      </c>
      <c r="B43" s="10">
        <v>1</v>
      </c>
      <c r="C43" s="10"/>
      <c r="E43" s="10" t="s">
        <v>105</v>
      </c>
      <c r="F43" s="10"/>
      <c r="G43" s="10"/>
      <c r="H43" s="10"/>
      <c r="I43" s="21" t="s">
        <v>43</v>
      </c>
      <c r="J43">
        <v>18</v>
      </c>
      <c r="K43" t="s">
        <v>37</v>
      </c>
      <c r="L43" s="10">
        <v>4</v>
      </c>
      <c r="M43">
        <v>1</v>
      </c>
    </row>
    <row r="44" spans="1:13" x14ac:dyDescent="0.2">
      <c r="A44" s="10">
        <v>3</v>
      </c>
      <c r="B44" s="10">
        <v>1</v>
      </c>
      <c r="C44" s="10"/>
      <c r="E44" s="10" t="s">
        <v>106</v>
      </c>
      <c r="F44" s="10"/>
      <c r="G44" s="10"/>
      <c r="H44" s="10"/>
      <c r="I44" s="21" t="s">
        <v>35</v>
      </c>
      <c r="J44">
        <v>14</v>
      </c>
      <c r="K44" t="s">
        <v>37</v>
      </c>
      <c r="L44" s="10">
        <v>4</v>
      </c>
      <c r="M44">
        <v>1</v>
      </c>
    </row>
    <row r="45" spans="1:13" x14ac:dyDescent="0.2">
      <c r="A45" s="10">
        <v>3</v>
      </c>
      <c r="B45" s="10">
        <v>1</v>
      </c>
      <c r="C45" s="10"/>
      <c r="E45" s="10" t="s">
        <v>107</v>
      </c>
      <c r="F45" s="10"/>
      <c r="G45" s="10"/>
      <c r="H45" s="10"/>
      <c r="I45" s="19" t="s">
        <v>40</v>
      </c>
      <c r="J45">
        <v>3</v>
      </c>
      <c r="K45" t="s">
        <v>23</v>
      </c>
      <c r="L45" s="10">
        <v>1</v>
      </c>
      <c r="M45">
        <v>1</v>
      </c>
    </row>
    <row r="46" spans="1:13" x14ac:dyDescent="0.2">
      <c r="A46" s="10">
        <v>3</v>
      </c>
      <c r="B46" s="10">
        <v>1</v>
      </c>
      <c r="C46" s="10"/>
      <c r="E46" s="10" t="s">
        <v>108</v>
      </c>
      <c r="F46" s="10"/>
      <c r="G46" s="10"/>
      <c r="H46" s="10"/>
      <c r="I46" s="19" t="s">
        <v>39</v>
      </c>
      <c r="J46">
        <v>4</v>
      </c>
      <c r="K46" t="s">
        <v>23</v>
      </c>
      <c r="L46" s="10">
        <v>1</v>
      </c>
      <c r="M46">
        <v>1</v>
      </c>
    </row>
    <row r="47" spans="1:13" x14ac:dyDescent="0.2">
      <c r="A47" s="10">
        <v>3</v>
      </c>
      <c r="B47" s="10">
        <v>1</v>
      </c>
      <c r="C47" s="10"/>
      <c r="E47" s="10" t="s">
        <v>109</v>
      </c>
      <c r="F47" s="10"/>
      <c r="G47" s="10"/>
      <c r="H47" s="10"/>
      <c r="I47" s="21" t="s">
        <v>36</v>
      </c>
      <c r="J47">
        <v>15</v>
      </c>
      <c r="K47" t="s">
        <v>37</v>
      </c>
      <c r="L47" s="10">
        <v>4</v>
      </c>
      <c r="M47">
        <v>1</v>
      </c>
    </row>
    <row r="48" spans="1:13" x14ac:dyDescent="0.2">
      <c r="A48" s="10">
        <v>3</v>
      </c>
      <c r="B48" s="10">
        <v>1</v>
      </c>
      <c r="C48" s="10"/>
      <c r="E48" s="10" t="s">
        <v>110</v>
      </c>
      <c r="F48" s="10"/>
      <c r="G48" s="10"/>
      <c r="H48" s="10"/>
      <c r="I48" s="19" t="s">
        <v>28</v>
      </c>
      <c r="J48">
        <v>2</v>
      </c>
      <c r="K48" t="s">
        <v>23</v>
      </c>
      <c r="L48" s="10">
        <v>1</v>
      </c>
      <c r="M48">
        <v>1</v>
      </c>
    </row>
    <row r="49" spans="1:13" x14ac:dyDescent="0.2">
      <c r="A49" s="10">
        <v>3</v>
      </c>
      <c r="B49" s="10">
        <v>1</v>
      </c>
      <c r="C49" s="10"/>
      <c r="E49" s="10" t="s">
        <v>111</v>
      </c>
      <c r="F49" s="10"/>
      <c r="G49" s="10"/>
      <c r="H49" s="10"/>
      <c r="I49" s="21" t="s">
        <v>38</v>
      </c>
      <c r="J49">
        <v>16</v>
      </c>
      <c r="K49" t="s">
        <v>37</v>
      </c>
      <c r="L49" s="10">
        <v>4</v>
      </c>
      <c r="M49">
        <v>1</v>
      </c>
    </row>
    <row r="50" spans="1:13" x14ac:dyDescent="0.2">
      <c r="A50" s="10">
        <v>3</v>
      </c>
      <c r="B50" s="10">
        <v>1</v>
      </c>
      <c r="C50" s="10"/>
      <c r="E50" s="10" t="s">
        <v>112</v>
      </c>
      <c r="F50" s="10"/>
      <c r="G50" s="10"/>
      <c r="H50" s="10"/>
      <c r="I50" s="19" t="s">
        <v>39</v>
      </c>
      <c r="J50">
        <v>4</v>
      </c>
      <c r="K50" t="s">
        <v>23</v>
      </c>
      <c r="L50" s="10">
        <v>1</v>
      </c>
      <c r="M50">
        <v>1</v>
      </c>
    </row>
    <row r="51" spans="1:13" x14ac:dyDescent="0.2">
      <c r="A51" s="10">
        <v>3</v>
      </c>
      <c r="B51" s="10">
        <v>1</v>
      </c>
      <c r="C51" s="10"/>
      <c r="E51" s="10" t="s">
        <v>113</v>
      </c>
      <c r="F51" s="10"/>
      <c r="G51" s="10"/>
      <c r="H51" s="10"/>
      <c r="I51" s="21" t="s">
        <v>38</v>
      </c>
      <c r="J51">
        <v>16</v>
      </c>
      <c r="K51" t="s">
        <v>37</v>
      </c>
      <c r="L51" s="10">
        <v>4</v>
      </c>
      <c r="M51">
        <v>1</v>
      </c>
    </row>
    <row r="52" spans="1:13" x14ac:dyDescent="0.2">
      <c r="A52" s="10">
        <v>3</v>
      </c>
      <c r="B52" s="10">
        <v>1</v>
      </c>
      <c r="C52" s="10"/>
      <c r="E52" s="10" t="s">
        <v>114</v>
      </c>
      <c r="F52" s="10"/>
      <c r="G52" s="10"/>
      <c r="H52" s="10"/>
      <c r="I52" s="21" t="s">
        <v>36</v>
      </c>
      <c r="J52">
        <v>15</v>
      </c>
      <c r="K52" t="s">
        <v>37</v>
      </c>
      <c r="L52" s="10">
        <v>4</v>
      </c>
      <c r="M52">
        <v>1</v>
      </c>
    </row>
    <row r="53" spans="1:13" x14ac:dyDescent="0.2">
      <c r="A53" s="10">
        <v>4</v>
      </c>
      <c r="B53" s="10"/>
      <c r="C53" s="10">
        <v>1</v>
      </c>
      <c r="D53" s="10"/>
      <c r="E53" s="10" t="s">
        <v>115</v>
      </c>
      <c r="F53" s="10"/>
      <c r="G53" s="10"/>
      <c r="H53" s="10"/>
      <c r="I53" s="18" t="s">
        <v>32</v>
      </c>
      <c r="J53">
        <v>10</v>
      </c>
      <c r="K53" t="s">
        <v>24</v>
      </c>
      <c r="L53" s="10">
        <v>2</v>
      </c>
      <c r="M53">
        <v>1</v>
      </c>
    </row>
    <row r="54" spans="1:13" x14ac:dyDescent="0.2">
      <c r="A54" s="10">
        <v>4</v>
      </c>
      <c r="B54" s="10"/>
      <c r="C54" s="10">
        <v>1</v>
      </c>
      <c r="D54" s="10"/>
      <c r="E54" s="10" t="s">
        <v>116</v>
      </c>
      <c r="F54" s="10"/>
      <c r="G54" s="10"/>
      <c r="H54" s="10"/>
      <c r="I54" s="21" t="s">
        <v>43</v>
      </c>
      <c r="J54">
        <v>18</v>
      </c>
      <c r="K54" t="s">
        <v>37</v>
      </c>
      <c r="L54" s="10">
        <v>4</v>
      </c>
      <c r="M54">
        <v>1</v>
      </c>
    </row>
    <row r="55" spans="1:13" x14ac:dyDescent="0.2">
      <c r="A55" s="10">
        <v>4</v>
      </c>
      <c r="B55" s="10"/>
      <c r="C55" s="10">
        <v>1</v>
      </c>
      <c r="D55" s="10"/>
      <c r="E55" s="10" t="s">
        <v>117</v>
      </c>
      <c r="F55" s="10"/>
      <c r="G55" s="10"/>
      <c r="H55" s="10"/>
      <c r="I55" s="21" t="s">
        <v>38</v>
      </c>
      <c r="J55">
        <v>16</v>
      </c>
      <c r="K55" t="s">
        <v>37</v>
      </c>
      <c r="L55" s="10">
        <v>4</v>
      </c>
      <c r="M55">
        <v>1</v>
      </c>
    </row>
    <row r="56" spans="1:13" x14ac:dyDescent="0.2">
      <c r="A56" s="10">
        <v>4</v>
      </c>
      <c r="B56" s="10"/>
      <c r="C56" s="10">
        <v>1</v>
      </c>
      <c r="D56" s="10"/>
      <c r="E56" s="10" t="s">
        <v>125</v>
      </c>
      <c r="F56" s="10" t="s">
        <v>393</v>
      </c>
      <c r="G56" s="10" t="s">
        <v>368</v>
      </c>
      <c r="H56" s="10">
        <v>1</v>
      </c>
      <c r="I56" s="18" t="s">
        <v>30</v>
      </c>
      <c r="J56">
        <v>7</v>
      </c>
      <c r="K56" t="s">
        <v>24</v>
      </c>
      <c r="L56" s="10">
        <v>2</v>
      </c>
      <c r="M56">
        <v>1</v>
      </c>
    </row>
    <row r="57" spans="1:13" x14ac:dyDescent="0.2">
      <c r="A57" s="10">
        <v>4</v>
      </c>
      <c r="B57" s="10"/>
      <c r="C57" s="10">
        <v>1</v>
      </c>
      <c r="D57" s="10"/>
      <c r="E57" s="10" t="s">
        <v>125</v>
      </c>
      <c r="F57" s="10"/>
      <c r="G57" s="10"/>
      <c r="H57" s="10">
        <v>1</v>
      </c>
      <c r="I57" s="18" t="s">
        <v>41</v>
      </c>
      <c r="J57">
        <v>9</v>
      </c>
      <c r="K57" t="s">
        <v>24</v>
      </c>
      <c r="L57" s="10">
        <v>2</v>
      </c>
      <c r="M57">
        <v>1</v>
      </c>
    </row>
    <row r="58" spans="1:13" x14ac:dyDescent="0.2">
      <c r="A58" s="10">
        <v>4</v>
      </c>
      <c r="B58" s="10"/>
      <c r="C58" s="10">
        <v>1</v>
      </c>
      <c r="D58" s="10"/>
      <c r="E58" s="10" t="s">
        <v>126</v>
      </c>
      <c r="F58" s="10" t="s">
        <v>394</v>
      </c>
      <c r="G58" s="10" t="s">
        <v>369</v>
      </c>
      <c r="H58" s="10">
        <v>1</v>
      </c>
      <c r="I58" s="19" t="s">
        <v>26</v>
      </c>
      <c r="J58">
        <v>5</v>
      </c>
      <c r="K58" t="s">
        <v>23</v>
      </c>
      <c r="L58" s="10">
        <v>1</v>
      </c>
      <c r="M58">
        <v>1</v>
      </c>
    </row>
    <row r="59" spans="1:13" x14ac:dyDescent="0.2">
      <c r="A59" s="10">
        <v>4</v>
      </c>
      <c r="B59" s="10"/>
      <c r="C59" s="10">
        <v>1</v>
      </c>
      <c r="D59" s="10"/>
      <c r="E59" s="10" t="s">
        <v>126</v>
      </c>
      <c r="F59" s="10"/>
      <c r="G59" s="10"/>
      <c r="H59" s="10">
        <v>1</v>
      </c>
      <c r="I59" s="18" t="s">
        <v>32</v>
      </c>
      <c r="J59">
        <v>10</v>
      </c>
      <c r="K59" t="s">
        <v>24</v>
      </c>
      <c r="L59" s="10">
        <v>2</v>
      </c>
      <c r="M59">
        <v>1</v>
      </c>
    </row>
    <row r="60" spans="1:13" x14ac:dyDescent="0.2">
      <c r="A60" s="10">
        <v>4</v>
      </c>
      <c r="B60" s="10"/>
      <c r="C60" s="10">
        <v>1</v>
      </c>
      <c r="D60" s="10"/>
      <c r="E60" s="10" t="s">
        <v>127</v>
      </c>
      <c r="F60" s="10"/>
      <c r="G60" s="10"/>
      <c r="H60" s="10"/>
      <c r="I60" s="21" t="s">
        <v>42</v>
      </c>
      <c r="J60">
        <v>13</v>
      </c>
      <c r="K60" t="s">
        <v>37</v>
      </c>
      <c r="L60" s="10">
        <v>4</v>
      </c>
      <c r="M60">
        <v>1</v>
      </c>
    </row>
    <row r="61" spans="1:13" x14ac:dyDescent="0.2">
      <c r="A61" s="10">
        <v>4</v>
      </c>
      <c r="B61" s="10"/>
      <c r="C61" s="10">
        <v>1</v>
      </c>
      <c r="D61" s="10"/>
      <c r="E61" s="10" t="s">
        <v>128</v>
      </c>
      <c r="F61" s="10" t="s">
        <v>394</v>
      </c>
      <c r="G61" s="10" t="s">
        <v>370</v>
      </c>
      <c r="H61" s="10">
        <v>1</v>
      </c>
      <c r="I61" s="18" t="s">
        <v>31</v>
      </c>
      <c r="J61">
        <v>8</v>
      </c>
      <c r="K61" t="s">
        <v>24</v>
      </c>
      <c r="L61" s="10">
        <v>2</v>
      </c>
      <c r="M61">
        <v>1</v>
      </c>
    </row>
    <row r="62" spans="1:13" x14ac:dyDescent="0.2">
      <c r="A62" s="10">
        <v>4</v>
      </c>
      <c r="B62" s="10"/>
      <c r="C62" s="10">
        <v>1</v>
      </c>
      <c r="D62" s="10"/>
      <c r="E62" s="10" t="s">
        <v>128</v>
      </c>
      <c r="F62" s="10"/>
      <c r="G62" s="10"/>
      <c r="H62" s="10">
        <v>1</v>
      </c>
      <c r="I62" s="19" t="s">
        <v>40</v>
      </c>
      <c r="J62">
        <v>3</v>
      </c>
      <c r="K62" t="s">
        <v>23</v>
      </c>
      <c r="L62" s="10">
        <v>1</v>
      </c>
      <c r="M62">
        <v>1</v>
      </c>
    </row>
    <row r="63" spans="1:13" x14ac:dyDescent="0.2">
      <c r="A63" s="10">
        <v>4</v>
      </c>
      <c r="B63" s="10"/>
      <c r="C63" s="10">
        <v>1</v>
      </c>
      <c r="D63" s="10"/>
      <c r="E63" s="10" t="s">
        <v>129</v>
      </c>
      <c r="F63" s="10"/>
      <c r="G63" s="10"/>
      <c r="H63" s="10"/>
      <c r="I63" s="19" t="s">
        <v>39</v>
      </c>
      <c r="J63">
        <v>4</v>
      </c>
      <c r="K63" t="s">
        <v>23</v>
      </c>
      <c r="L63" s="10">
        <v>1</v>
      </c>
      <c r="M63">
        <v>1</v>
      </c>
    </row>
    <row r="64" spans="1:13" x14ac:dyDescent="0.2">
      <c r="A64" s="10">
        <v>4</v>
      </c>
      <c r="B64" s="10"/>
      <c r="C64" s="10">
        <v>1</v>
      </c>
      <c r="D64" s="10"/>
      <c r="E64" s="10" t="s">
        <v>130</v>
      </c>
      <c r="F64" s="10"/>
      <c r="G64" s="10"/>
      <c r="H64" s="10"/>
      <c r="I64" s="19" t="s">
        <v>39</v>
      </c>
      <c r="J64">
        <v>4</v>
      </c>
      <c r="K64" t="s">
        <v>23</v>
      </c>
      <c r="L64" s="10">
        <v>1</v>
      </c>
      <c r="M64">
        <v>1</v>
      </c>
    </row>
    <row r="65" spans="1:13" x14ac:dyDescent="0.2">
      <c r="A65" s="10">
        <v>4</v>
      </c>
      <c r="B65" s="10"/>
      <c r="C65" s="10">
        <v>1</v>
      </c>
      <c r="D65" s="10"/>
      <c r="E65" s="10" t="s">
        <v>131</v>
      </c>
      <c r="F65" s="10" t="s">
        <v>396</v>
      </c>
      <c r="G65" s="10" t="s">
        <v>371</v>
      </c>
      <c r="H65" s="10">
        <v>1</v>
      </c>
      <c r="I65" s="19" t="s">
        <v>28</v>
      </c>
      <c r="J65">
        <v>2</v>
      </c>
      <c r="K65" t="s">
        <v>23</v>
      </c>
      <c r="L65" s="10">
        <v>1</v>
      </c>
      <c r="M65">
        <v>1</v>
      </c>
    </row>
    <row r="66" spans="1:13" x14ac:dyDescent="0.2">
      <c r="A66" s="10">
        <v>4</v>
      </c>
      <c r="B66" s="10"/>
      <c r="C66" s="10">
        <v>1</v>
      </c>
      <c r="D66" s="10"/>
      <c r="E66" s="10" t="s">
        <v>131</v>
      </c>
      <c r="F66" s="10"/>
      <c r="G66" s="10"/>
      <c r="H66" s="10">
        <v>1</v>
      </c>
      <c r="I66" s="19" t="s">
        <v>27</v>
      </c>
      <c r="J66">
        <v>1</v>
      </c>
      <c r="K66" t="s">
        <v>23</v>
      </c>
      <c r="L66" s="10">
        <v>1</v>
      </c>
      <c r="M66">
        <v>1</v>
      </c>
    </row>
    <row r="67" spans="1:13" x14ac:dyDescent="0.2">
      <c r="A67" s="10">
        <v>4</v>
      </c>
      <c r="B67" s="10"/>
      <c r="C67" s="10">
        <v>1</v>
      </c>
      <c r="D67" s="10"/>
      <c r="E67" s="10" t="s">
        <v>131</v>
      </c>
      <c r="F67" s="10"/>
      <c r="G67" s="10"/>
      <c r="H67" s="10">
        <v>1</v>
      </c>
      <c r="I67" s="21" t="s">
        <v>43</v>
      </c>
      <c r="J67">
        <v>18</v>
      </c>
      <c r="K67" t="s">
        <v>37</v>
      </c>
      <c r="L67" s="10">
        <v>4</v>
      </c>
      <c r="M67">
        <v>1</v>
      </c>
    </row>
    <row r="68" spans="1:13" x14ac:dyDescent="0.2">
      <c r="A68" s="10">
        <v>4</v>
      </c>
      <c r="B68" s="10"/>
      <c r="C68" s="10">
        <v>1</v>
      </c>
      <c r="D68" s="10"/>
      <c r="E68" s="10" t="s">
        <v>132</v>
      </c>
      <c r="F68" s="10"/>
      <c r="G68" s="10"/>
      <c r="H68" s="10"/>
      <c r="I68" s="19" t="s">
        <v>28</v>
      </c>
      <c r="J68">
        <v>2</v>
      </c>
      <c r="K68" t="s">
        <v>23</v>
      </c>
      <c r="L68" s="10">
        <v>1</v>
      </c>
      <c r="M68">
        <v>1</v>
      </c>
    </row>
    <row r="69" spans="1:13" x14ac:dyDescent="0.2">
      <c r="A69" s="10">
        <v>4</v>
      </c>
      <c r="B69" s="10"/>
      <c r="C69" s="10">
        <v>1</v>
      </c>
      <c r="D69" s="10"/>
      <c r="E69" s="10" t="s">
        <v>133</v>
      </c>
      <c r="F69" s="10"/>
      <c r="G69" s="10"/>
      <c r="H69" s="10"/>
      <c r="I69" s="19" t="s">
        <v>39</v>
      </c>
      <c r="J69">
        <v>4</v>
      </c>
      <c r="K69" t="s">
        <v>23</v>
      </c>
      <c r="L69" s="10">
        <v>1</v>
      </c>
      <c r="M69">
        <v>1</v>
      </c>
    </row>
    <row r="70" spans="1:13" x14ac:dyDescent="0.2">
      <c r="A70" s="10">
        <v>4</v>
      </c>
      <c r="B70" s="10"/>
      <c r="C70" s="10">
        <v>1</v>
      </c>
      <c r="D70" s="10"/>
      <c r="E70" s="10" t="s">
        <v>134</v>
      </c>
      <c r="F70" s="10"/>
      <c r="G70" s="10"/>
      <c r="H70" s="10"/>
      <c r="I70" s="20" t="s">
        <v>48</v>
      </c>
      <c r="J70">
        <v>12</v>
      </c>
      <c r="K70" t="s">
        <v>25</v>
      </c>
      <c r="L70" s="10">
        <v>3</v>
      </c>
      <c r="M70">
        <v>1</v>
      </c>
    </row>
    <row r="71" spans="1:13" x14ac:dyDescent="0.2">
      <c r="A71" s="10">
        <v>4</v>
      </c>
      <c r="B71" s="10"/>
      <c r="C71" s="10">
        <v>1</v>
      </c>
      <c r="D71" s="10"/>
      <c r="E71" s="11" t="s">
        <v>160</v>
      </c>
      <c r="F71" s="11"/>
      <c r="G71" s="11"/>
      <c r="H71" s="11"/>
      <c r="I71" s="21" t="s">
        <v>165</v>
      </c>
      <c r="J71">
        <v>17</v>
      </c>
      <c r="K71" t="s">
        <v>37</v>
      </c>
      <c r="L71" s="10">
        <v>4</v>
      </c>
      <c r="M71">
        <v>1</v>
      </c>
    </row>
    <row r="72" spans="1:13" x14ac:dyDescent="0.2">
      <c r="A72" s="10">
        <v>4</v>
      </c>
      <c r="B72" s="10"/>
      <c r="C72" s="10">
        <v>1</v>
      </c>
      <c r="D72" s="10"/>
      <c r="E72" s="10" t="s">
        <v>135</v>
      </c>
      <c r="F72" s="10"/>
      <c r="G72" s="10"/>
      <c r="H72" s="10"/>
      <c r="I72" s="21" t="s">
        <v>38</v>
      </c>
      <c r="J72">
        <v>16</v>
      </c>
      <c r="K72" t="s">
        <v>37</v>
      </c>
      <c r="L72" s="10">
        <v>4</v>
      </c>
      <c r="M72">
        <v>1</v>
      </c>
    </row>
    <row r="73" spans="1:13" x14ac:dyDescent="0.2">
      <c r="A73" s="10">
        <v>4</v>
      </c>
      <c r="B73" s="10"/>
      <c r="C73" s="10">
        <v>1</v>
      </c>
      <c r="D73" s="10"/>
      <c r="E73" s="10" t="s">
        <v>136</v>
      </c>
      <c r="F73" s="10"/>
      <c r="G73" s="10"/>
      <c r="H73" s="10"/>
      <c r="I73" s="21" t="s">
        <v>35</v>
      </c>
      <c r="J73">
        <v>14</v>
      </c>
      <c r="K73" t="s">
        <v>37</v>
      </c>
      <c r="L73" s="10">
        <v>4</v>
      </c>
      <c r="M73">
        <v>1</v>
      </c>
    </row>
    <row r="74" spans="1:13" x14ac:dyDescent="0.2">
      <c r="A74" s="10">
        <v>4</v>
      </c>
      <c r="B74" s="10"/>
      <c r="C74" s="10">
        <v>1</v>
      </c>
      <c r="D74" s="10"/>
      <c r="E74" s="10" t="s">
        <v>137</v>
      </c>
      <c r="F74" s="10"/>
      <c r="G74" s="10"/>
      <c r="H74" s="10"/>
      <c r="I74" s="18" t="s">
        <v>31</v>
      </c>
      <c r="J74">
        <v>8</v>
      </c>
      <c r="K74" t="s">
        <v>24</v>
      </c>
      <c r="L74" s="10">
        <v>2</v>
      </c>
      <c r="M74">
        <v>1</v>
      </c>
    </row>
    <row r="75" spans="1:13" x14ac:dyDescent="0.2">
      <c r="A75" s="10">
        <v>4</v>
      </c>
      <c r="B75" s="10"/>
      <c r="C75" s="10">
        <v>1</v>
      </c>
      <c r="D75" s="10"/>
      <c r="E75" s="10" t="s">
        <v>138</v>
      </c>
      <c r="F75" s="10"/>
      <c r="G75" s="10"/>
      <c r="H75" s="10"/>
      <c r="I75" s="22" t="s">
        <v>45</v>
      </c>
      <c r="J75">
        <v>19</v>
      </c>
      <c r="K75" t="s">
        <v>44</v>
      </c>
      <c r="L75" s="10">
        <v>5</v>
      </c>
      <c r="M75">
        <v>1</v>
      </c>
    </row>
    <row r="76" spans="1:13" x14ac:dyDescent="0.2">
      <c r="A76" s="10">
        <v>4</v>
      </c>
      <c r="B76" s="10"/>
      <c r="C76" s="10">
        <v>1</v>
      </c>
      <c r="D76" s="10"/>
      <c r="E76" s="10" t="s">
        <v>139</v>
      </c>
      <c r="F76" s="10" t="s">
        <v>397</v>
      </c>
      <c r="G76" s="10" t="s">
        <v>372</v>
      </c>
      <c r="H76" s="10">
        <v>1</v>
      </c>
      <c r="I76" s="18" t="s">
        <v>32</v>
      </c>
      <c r="J76">
        <v>10</v>
      </c>
      <c r="K76" t="s">
        <v>24</v>
      </c>
      <c r="L76" s="10">
        <v>2</v>
      </c>
      <c r="M76">
        <v>1</v>
      </c>
    </row>
    <row r="77" spans="1:13" x14ac:dyDescent="0.2">
      <c r="A77" s="10">
        <v>4</v>
      </c>
      <c r="B77" s="10"/>
      <c r="C77" s="10">
        <v>1</v>
      </c>
      <c r="D77" s="10"/>
      <c r="E77" s="10" t="s">
        <v>139</v>
      </c>
      <c r="F77" s="10"/>
      <c r="G77" s="10"/>
      <c r="H77" s="10">
        <v>1</v>
      </c>
      <c r="I77" s="18" t="s">
        <v>41</v>
      </c>
      <c r="J77">
        <v>9</v>
      </c>
      <c r="K77" t="s">
        <v>24</v>
      </c>
      <c r="L77" s="10">
        <v>2</v>
      </c>
      <c r="M77">
        <v>1</v>
      </c>
    </row>
    <row r="78" spans="1:13" x14ac:dyDescent="0.2">
      <c r="A78" s="10">
        <v>4</v>
      </c>
      <c r="B78" s="10"/>
      <c r="C78" s="10">
        <v>1</v>
      </c>
      <c r="D78" s="10"/>
      <c r="E78" s="10" t="s">
        <v>139</v>
      </c>
      <c r="F78" s="10"/>
      <c r="G78" s="10"/>
      <c r="H78" s="10">
        <v>1</v>
      </c>
      <c r="I78" s="18" t="s">
        <v>30</v>
      </c>
      <c r="J78">
        <v>7</v>
      </c>
      <c r="K78" t="s">
        <v>24</v>
      </c>
      <c r="L78" s="10">
        <v>2</v>
      </c>
      <c r="M78">
        <v>1</v>
      </c>
    </row>
    <row r="79" spans="1:13" x14ac:dyDescent="0.2">
      <c r="A79" s="10">
        <v>4</v>
      </c>
      <c r="B79" s="10"/>
      <c r="C79" s="10">
        <v>1</v>
      </c>
      <c r="D79" s="10"/>
      <c r="E79" s="10" t="s">
        <v>140</v>
      </c>
      <c r="F79" s="10"/>
      <c r="G79" s="10"/>
      <c r="H79" s="10"/>
      <c r="I79" s="22" t="s">
        <v>46</v>
      </c>
      <c r="J79">
        <v>20</v>
      </c>
      <c r="K79" t="s">
        <v>44</v>
      </c>
      <c r="L79" s="10">
        <v>5</v>
      </c>
      <c r="M79">
        <v>1</v>
      </c>
    </row>
    <row r="80" spans="1:13" x14ac:dyDescent="0.2">
      <c r="A80" s="10">
        <v>5</v>
      </c>
      <c r="B80" s="10"/>
      <c r="C80" s="10"/>
      <c r="D80" s="10">
        <v>1</v>
      </c>
      <c r="E80" s="10" t="s">
        <v>141</v>
      </c>
      <c r="F80" s="10"/>
      <c r="G80" s="10"/>
      <c r="H80" s="10"/>
      <c r="I80" s="21" t="s">
        <v>35</v>
      </c>
      <c r="J80">
        <v>14</v>
      </c>
      <c r="K80" t="s">
        <v>37</v>
      </c>
      <c r="L80" s="10">
        <v>4</v>
      </c>
      <c r="M80">
        <v>1</v>
      </c>
    </row>
    <row r="81" spans="1:13" x14ac:dyDescent="0.2">
      <c r="A81" s="10">
        <v>5</v>
      </c>
      <c r="B81" s="10"/>
      <c r="C81" s="10"/>
      <c r="D81" s="10">
        <v>1</v>
      </c>
      <c r="E81" s="10" t="s">
        <v>161</v>
      </c>
      <c r="F81" s="10"/>
      <c r="G81" s="10"/>
      <c r="H81" s="10"/>
      <c r="I81" s="21" t="s">
        <v>36</v>
      </c>
      <c r="J81">
        <v>15</v>
      </c>
      <c r="K81" t="s">
        <v>37</v>
      </c>
      <c r="L81" s="10">
        <v>4</v>
      </c>
      <c r="M81">
        <v>1</v>
      </c>
    </row>
    <row r="82" spans="1:13" x14ac:dyDescent="0.2">
      <c r="A82" s="10">
        <v>5</v>
      </c>
      <c r="B82" s="10"/>
      <c r="C82" s="10"/>
      <c r="D82" s="10">
        <v>1</v>
      </c>
      <c r="E82" s="10" t="s">
        <v>142</v>
      </c>
      <c r="F82" s="10"/>
      <c r="G82" s="10"/>
      <c r="H82" s="10"/>
      <c r="I82" s="18" t="s">
        <v>30</v>
      </c>
      <c r="J82">
        <v>7</v>
      </c>
      <c r="K82" t="s">
        <v>24</v>
      </c>
      <c r="L82" s="10">
        <v>2</v>
      </c>
      <c r="M82">
        <v>1</v>
      </c>
    </row>
    <row r="83" spans="1:13" x14ac:dyDescent="0.2">
      <c r="A83" s="10">
        <v>5</v>
      </c>
      <c r="B83" s="10"/>
      <c r="C83" s="10"/>
      <c r="D83" s="10">
        <v>1</v>
      </c>
      <c r="E83" s="10" t="s">
        <v>143</v>
      </c>
      <c r="F83" s="10"/>
      <c r="G83" s="10"/>
      <c r="H83" s="10"/>
      <c r="I83" s="21" t="s">
        <v>36</v>
      </c>
      <c r="J83">
        <v>15</v>
      </c>
      <c r="K83" t="s">
        <v>37</v>
      </c>
      <c r="L83" s="10">
        <v>4</v>
      </c>
      <c r="M83">
        <v>1</v>
      </c>
    </row>
    <row r="84" spans="1:13" x14ac:dyDescent="0.2">
      <c r="A84" s="10">
        <v>5</v>
      </c>
      <c r="B84" s="10"/>
      <c r="C84" s="10"/>
      <c r="D84" s="10">
        <v>1</v>
      </c>
      <c r="E84" s="11" t="s">
        <v>144</v>
      </c>
      <c r="F84" s="11"/>
      <c r="G84" s="11"/>
      <c r="H84" s="11"/>
      <c r="I84" s="21" t="s">
        <v>36</v>
      </c>
      <c r="J84">
        <v>15</v>
      </c>
      <c r="K84" t="s">
        <v>37</v>
      </c>
      <c r="L84" s="10">
        <v>4</v>
      </c>
      <c r="M84">
        <v>1</v>
      </c>
    </row>
    <row r="85" spans="1:13" x14ac:dyDescent="0.2">
      <c r="A85" s="10">
        <v>5</v>
      </c>
      <c r="B85" s="10"/>
      <c r="C85" s="10"/>
      <c r="D85" s="10">
        <v>1</v>
      </c>
      <c r="E85" s="10" t="s">
        <v>145</v>
      </c>
      <c r="F85" s="10"/>
      <c r="G85" s="10"/>
      <c r="H85" s="10"/>
      <c r="I85" s="19" t="s">
        <v>28</v>
      </c>
      <c r="J85">
        <v>2</v>
      </c>
      <c r="K85" t="s">
        <v>23</v>
      </c>
      <c r="L85" s="10">
        <v>1</v>
      </c>
      <c r="M85">
        <v>1</v>
      </c>
    </row>
    <row r="86" spans="1:13" x14ac:dyDescent="0.2">
      <c r="A86" s="10">
        <v>5</v>
      </c>
      <c r="B86" s="10"/>
      <c r="C86" s="10"/>
      <c r="D86" s="10">
        <v>1</v>
      </c>
      <c r="E86" s="10" t="s">
        <v>146</v>
      </c>
      <c r="F86" s="10"/>
      <c r="G86" s="10"/>
      <c r="H86" s="10"/>
      <c r="I86" s="21" t="s">
        <v>35</v>
      </c>
      <c r="J86">
        <v>14</v>
      </c>
      <c r="K86" t="s">
        <v>37</v>
      </c>
      <c r="L86" s="10">
        <v>4</v>
      </c>
      <c r="M86">
        <v>1</v>
      </c>
    </row>
    <row r="87" spans="1:13" x14ac:dyDescent="0.2">
      <c r="A87" s="10">
        <v>5</v>
      </c>
      <c r="B87" s="10"/>
      <c r="C87" s="10"/>
      <c r="D87" s="10">
        <v>1</v>
      </c>
      <c r="E87" s="10" t="s">
        <v>147</v>
      </c>
      <c r="F87" s="10"/>
      <c r="G87" s="10"/>
      <c r="H87" s="10"/>
      <c r="I87" s="19" t="s">
        <v>28</v>
      </c>
      <c r="J87">
        <v>2</v>
      </c>
      <c r="K87" t="s">
        <v>23</v>
      </c>
      <c r="L87" s="10">
        <v>1</v>
      </c>
      <c r="M87">
        <v>1</v>
      </c>
    </row>
    <row r="88" spans="1:13" x14ac:dyDescent="0.2">
      <c r="A88" s="10">
        <v>5</v>
      </c>
      <c r="B88" s="10"/>
      <c r="C88" s="10"/>
      <c r="D88" s="10">
        <v>1</v>
      </c>
      <c r="E88" s="10" t="s">
        <v>148</v>
      </c>
      <c r="F88" s="10"/>
      <c r="G88" s="10"/>
      <c r="H88" s="10"/>
      <c r="I88" s="19" t="s">
        <v>28</v>
      </c>
      <c r="J88">
        <v>2</v>
      </c>
      <c r="K88" t="s">
        <v>23</v>
      </c>
      <c r="L88" s="10">
        <v>1</v>
      </c>
      <c r="M88">
        <v>1</v>
      </c>
    </row>
    <row r="89" spans="1:13" x14ac:dyDescent="0.2">
      <c r="A89" s="10">
        <v>5</v>
      </c>
      <c r="B89" s="10"/>
      <c r="C89" s="10"/>
      <c r="D89" s="10">
        <v>1</v>
      </c>
      <c r="E89" s="10" t="s">
        <v>149</v>
      </c>
      <c r="F89" s="10"/>
      <c r="G89" s="10"/>
      <c r="H89" s="10"/>
      <c r="I89" s="21" t="s">
        <v>35</v>
      </c>
      <c r="J89">
        <v>14</v>
      </c>
      <c r="K89" t="s">
        <v>37</v>
      </c>
      <c r="L89" s="10">
        <v>4</v>
      </c>
      <c r="M89">
        <v>1</v>
      </c>
    </row>
    <row r="90" spans="1:13" x14ac:dyDescent="0.2">
      <c r="A90" s="10">
        <v>5</v>
      </c>
      <c r="B90" s="10"/>
      <c r="C90" s="10"/>
      <c r="D90" s="10">
        <v>1</v>
      </c>
      <c r="E90" s="10" t="s">
        <v>277</v>
      </c>
      <c r="F90" s="10" t="s">
        <v>396</v>
      </c>
      <c r="G90" s="10" t="s">
        <v>373</v>
      </c>
      <c r="H90" s="10">
        <v>1</v>
      </c>
      <c r="I90" s="19" t="s">
        <v>40</v>
      </c>
      <c r="J90">
        <v>3</v>
      </c>
      <c r="K90" t="s">
        <v>23</v>
      </c>
      <c r="L90" s="10">
        <v>1</v>
      </c>
      <c r="M90">
        <v>1</v>
      </c>
    </row>
    <row r="91" spans="1:13" x14ac:dyDescent="0.2">
      <c r="A91" s="10">
        <v>5</v>
      </c>
      <c r="B91" s="10"/>
      <c r="C91" s="10"/>
      <c r="D91" s="10">
        <v>1</v>
      </c>
      <c r="E91" s="10" t="s">
        <v>150</v>
      </c>
      <c r="F91" s="10"/>
      <c r="G91" s="10"/>
      <c r="H91" s="10">
        <v>1</v>
      </c>
      <c r="I91" s="21" t="s">
        <v>38</v>
      </c>
      <c r="J91">
        <v>16</v>
      </c>
      <c r="K91" t="s">
        <v>37</v>
      </c>
      <c r="L91" s="10">
        <v>4</v>
      </c>
      <c r="M91">
        <v>1</v>
      </c>
    </row>
    <row r="92" spans="1:13" x14ac:dyDescent="0.2">
      <c r="A92" s="10">
        <v>5</v>
      </c>
      <c r="B92" s="10"/>
      <c r="C92" s="10"/>
      <c r="D92" s="10">
        <v>1</v>
      </c>
      <c r="E92" s="10" t="s">
        <v>278</v>
      </c>
      <c r="F92" s="10"/>
      <c r="G92" s="10"/>
      <c r="H92" s="10">
        <v>1</v>
      </c>
      <c r="I92" s="21" t="s">
        <v>43</v>
      </c>
      <c r="J92">
        <v>18</v>
      </c>
      <c r="K92" t="s">
        <v>37</v>
      </c>
      <c r="L92" s="10">
        <v>4</v>
      </c>
      <c r="M92">
        <v>1</v>
      </c>
    </row>
    <row r="93" spans="1:13" x14ac:dyDescent="0.2">
      <c r="A93" s="10">
        <v>5</v>
      </c>
      <c r="B93" s="10"/>
      <c r="C93" s="10"/>
      <c r="D93" s="10">
        <v>1</v>
      </c>
      <c r="E93" s="10" t="s">
        <v>151</v>
      </c>
      <c r="F93" s="10"/>
      <c r="G93" s="10"/>
      <c r="H93" s="10"/>
      <c r="I93" s="19" t="s">
        <v>39</v>
      </c>
      <c r="J93">
        <v>4</v>
      </c>
      <c r="K93" t="s">
        <v>23</v>
      </c>
      <c r="L93" s="10">
        <v>1</v>
      </c>
      <c r="M93">
        <v>1</v>
      </c>
    </row>
    <row r="94" spans="1:13" x14ac:dyDescent="0.2">
      <c r="A94" s="10">
        <v>5</v>
      </c>
      <c r="B94" s="10"/>
      <c r="C94" s="10"/>
      <c r="D94" s="10">
        <v>1</v>
      </c>
      <c r="E94" s="10" t="s">
        <v>357</v>
      </c>
      <c r="F94" s="10" t="s">
        <v>398</v>
      </c>
      <c r="G94" s="10" t="s">
        <v>374</v>
      </c>
      <c r="H94" s="10">
        <v>1</v>
      </c>
      <c r="I94" s="22" t="s">
        <v>45</v>
      </c>
      <c r="J94">
        <v>19</v>
      </c>
      <c r="K94" t="s">
        <v>44</v>
      </c>
      <c r="L94" s="10">
        <v>5</v>
      </c>
      <c r="M94">
        <v>1</v>
      </c>
    </row>
    <row r="95" spans="1:13" x14ac:dyDescent="0.2">
      <c r="A95" s="10">
        <v>5</v>
      </c>
      <c r="B95" s="10"/>
      <c r="C95" s="10"/>
      <c r="D95" s="10">
        <v>1</v>
      </c>
      <c r="E95" s="10" t="s">
        <v>357</v>
      </c>
      <c r="F95" s="10"/>
      <c r="G95" s="10"/>
      <c r="H95" s="10">
        <v>1</v>
      </c>
      <c r="I95" s="21" t="s">
        <v>42</v>
      </c>
      <c r="J95">
        <v>13</v>
      </c>
      <c r="K95" t="s">
        <v>37</v>
      </c>
      <c r="L95" s="10">
        <v>4</v>
      </c>
      <c r="M95">
        <v>1</v>
      </c>
    </row>
    <row r="96" spans="1:13" x14ac:dyDescent="0.2">
      <c r="A96" s="10">
        <v>5</v>
      </c>
      <c r="B96" s="10"/>
      <c r="C96" s="10"/>
      <c r="D96" s="10">
        <v>1</v>
      </c>
      <c r="E96" s="10" t="s">
        <v>152</v>
      </c>
      <c r="F96" s="10"/>
      <c r="G96" s="10"/>
      <c r="H96" s="10"/>
      <c r="I96" s="19" t="s">
        <v>39</v>
      </c>
      <c r="J96">
        <v>4</v>
      </c>
      <c r="K96" t="s">
        <v>23</v>
      </c>
      <c r="L96" s="10">
        <v>1</v>
      </c>
      <c r="M96">
        <v>1</v>
      </c>
    </row>
    <row r="97" spans="1:13" x14ac:dyDescent="0.2">
      <c r="A97" s="10">
        <v>5</v>
      </c>
      <c r="B97" s="10"/>
      <c r="C97" s="10"/>
      <c r="D97" s="10">
        <v>1</v>
      </c>
      <c r="E97" s="10" t="s">
        <v>153</v>
      </c>
      <c r="F97" s="10"/>
      <c r="G97" s="10"/>
      <c r="H97" s="10"/>
      <c r="I97" s="21" t="s">
        <v>35</v>
      </c>
      <c r="J97">
        <v>14</v>
      </c>
      <c r="K97" t="s">
        <v>37</v>
      </c>
      <c r="L97" s="10">
        <v>4</v>
      </c>
      <c r="M97">
        <v>1</v>
      </c>
    </row>
    <row r="98" spans="1:13" x14ac:dyDescent="0.2">
      <c r="A98" s="10">
        <v>5</v>
      </c>
      <c r="B98" s="10"/>
      <c r="C98" s="10"/>
      <c r="D98" s="10">
        <v>1</v>
      </c>
      <c r="E98" s="10" t="s">
        <v>154</v>
      </c>
      <c r="F98" s="10"/>
      <c r="G98" s="10"/>
      <c r="H98" s="10"/>
      <c r="I98" s="22" t="s">
        <v>46</v>
      </c>
      <c r="J98">
        <v>20</v>
      </c>
      <c r="K98" t="s">
        <v>44</v>
      </c>
      <c r="L98" s="10">
        <v>5</v>
      </c>
      <c r="M98">
        <v>1</v>
      </c>
    </row>
    <row r="99" spans="1:13" x14ac:dyDescent="0.2">
      <c r="A99" s="10">
        <v>5</v>
      </c>
      <c r="B99" s="10"/>
      <c r="C99" s="10"/>
      <c r="D99" s="10">
        <v>1</v>
      </c>
      <c r="E99" s="10" t="s">
        <v>155</v>
      </c>
      <c r="F99" s="10"/>
      <c r="G99" s="10"/>
      <c r="H99" s="10"/>
      <c r="I99" s="19" t="s">
        <v>28</v>
      </c>
      <c r="J99">
        <v>2</v>
      </c>
      <c r="K99" t="s">
        <v>23</v>
      </c>
      <c r="L99" s="10">
        <v>1</v>
      </c>
      <c r="M99">
        <v>1</v>
      </c>
    </row>
    <row r="100" spans="1:13" x14ac:dyDescent="0.2">
      <c r="A100" s="10">
        <v>5</v>
      </c>
      <c r="B100" s="10"/>
      <c r="C100" s="10"/>
      <c r="D100" s="10">
        <v>1</v>
      </c>
      <c r="E100" s="10" t="s">
        <v>156</v>
      </c>
      <c r="F100" s="10"/>
      <c r="G100" s="10"/>
      <c r="H100" s="10"/>
      <c r="I100" s="21" t="s">
        <v>35</v>
      </c>
      <c r="J100">
        <v>14</v>
      </c>
      <c r="K100" t="s">
        <v>37</v>
      </c>
      <c r="L100" s="10">
        <v>4</v>
      </c>
      <c r="M100">
        <v>1</v>
      </c>
    </row>
    <row r="101" spans="1:13" x14ac:dyDescent="0.2">
      <c r="A101" s="10">
        <v>5</v>
      </c>
      <c r="B101" s="10"/>
      <c r="C101" s="10"/>
      <c r="D101" s="10">
        <v>1</v>
      </c>
      <c r="E101" s="10" t="s">
        <v>157</v>
      </c>
      <c r="F101" s="10"/>
      <c r="G101" s="10"/>
      <c r="H101" s="10"/>
      <c r="I101" s="19" t="s">
        <v>39</v>
      </c>
      <c r="J101">
        <v>4</v>
      </c>
      <c r="K101" t="s">
        <v>23</v>
      </c>
      <c r="L101" s="10">
        <v>1</v>
      </c>
      <c r="M101">
        <v>1</v>
      </c>
    </row>
    <row r="102" spans="1:13" x14ac:dyDescent="0.2">
      <c r="A102" s="10">
        <v>5</v>
      </c>
      <c r="B102" s="10"/>
      <c r="C102" s="10"/>
      <c r="D102" s="10">
        <v>1</v>
      </c>
      <c r="E102" s="10" t="s">
        <v>158</v>
      </c>
      <c r="F102" s="10"/>
      <c r="G102" s="10"/>
      <c r="H102" s="10"/>
      <c r="I102" s="19" t="s">
        <v>28</v>
      </c>
      <c r="J102">
        <v>2</v>
      </c>
      <c r="K102" t="s">
        <v>23</v>
      </c>
      <c r="L102" s="10">
        <v>1</v>
      </c>
      <c r="M102">
        <v>1</v>
      </c>
    </row>
    <row r="103" spans="1:13" x14ac:dyDescent="0.2">
      <c r="A103" s="10">
        <v>5</v>
      </c>
      <c r="B103" s="10"/>
      <c r="C103" s="10"/>
      <c r="D103" s="10">
        <v>1</v>
      </c>
      <c r="E103" s="10" t="s">
        <v>162</v>
      </c>
      <c r="F103" s="10"/>
      <c r="G103" s="10"/>
      <c r="H103" s="10"/>
      <c r="I103" s="19" t="s">
        <v>39</v>
      </c>
      <c r="J103">
        <v>4</v>
      </c>
      <c r="K103" t="s">
        <v>23</v>
      </c>
      <c r="L103" s="10">
        <v>1</v>
      </c>
      <c r="M103">
        <v>1</v>
      </c>
    </row>
    <row r="104" spans="1:13" x14ac:dyDescent="0.2">
      <c r="A104" s="10">
        <v>5</v>
      </c>
      <c r="B104" s="10"/>
      <c r="C104" s="10"/>
      <c r="D104" s="10">
        <v>1</v>
      </c>
      <c r="E104" s="11" t="s">
        <v>159</v>
      </c>
      <c r="F104" s="11"/>
      <c r="G104" s="11"/>
      <c r="H104" s="11"/>
      <c r="I104" s="21" t="s">
        <v>36</v>
      </c>
      <c r="J104">
        <v>15</v>
      </c>
      <c r="K104" t="s">
        <v>37</v>
      </c>
      <c r="L104" s="10">
        <v>4</v>
      </c>
      <c r="M104">
        <v>1</v>
      </c>
    </row>
    <row r="105" spans="1:13" x14ac:dyDescent="0.2">
      <c r="A105" s="10">
        <v>5</v>
      </c>
      <c r="B105" s="10"/>
      <c r="C105" s="10"/>
      <c r="D105" s="10">
        <v>1</v>
      </c>
      <c r="E105" s="10" t="s">
        <v>163</v>
      </c>
      <c r="F105" s="10"/>
      <c r="G105" s="10"/>
      <c r="H105" s="10"/>
      <c r="I105" s="21" t="s">
        <v>42</v>
      </c>
      <c r="J105">
        <v>13</v>
      </c>
      <c r="K105" t="s">
        <v>37</v>
      </c>
      <c r="L105" s="10">
        <v>4</v>
      </c>
      <c r="M105">
        <v>1</v>
      </c>
    </row>
    <row r="106" spans="1:13" x14ac:dyDescent="0.2">
      <c r="A106" s="10">
        <v>5</v>
      </c>
      <c r="B106" s="10"/>
      <c r="C106" s="10"/>
      <c r="D106" s="10">
        <v>1</v>
      </c>
      <c r="E106" s="10" t="s">
        <v>164</v>
      </c>
      <c r="F106" s="10"/>
      <c r="G106" s="10"/>
      <c r="H106" s="10"/>
      <c r="I106" s="21" t="s">
        <v>165</v>
      </c>
      <c r="J106">
        <v>17</v>
      </c>
      <c r="K106" t="s">
        <v>37</v>
      </c>
      <c r="L106" s="10">
        <v>4</v>
      </c>
      <c r="M106">
        <v>1</v>
      </c>
    </row>
    <row r="107" spans="1:13" x14ac:dyDescent="0.2">
      <c r="A107" s="10">
        <v>5</v>
      </c>
      <c r="B107" s="10"/>
      <c r="C107" s="10"/>
      <c r="D107" s="10">
        <v>1</v>
      </c>
      <c r="E107" s="10" t="s">
        <v>168</v>
      </c>
      <c r="F107" s="10"/>
      <c r="G107" s="10"/>
      <c r="H107" s="10"/>
      <c r="I107" s="21" t="s">
        <v>35</v>
      </c>
      <c r="J107">
        <v>14</v>
      </c>
      <c r="K107" t="s">
        <v>37</v>
      </c>
      <c r="L107" s="10">
        <v>4</v>
      </c>
      <c r="M107">
        <v>1</v>
      </c>
    </row>
    <row r="108" spans="1:13" x14ac:dyDescent="0.2">
      <c r="A108" s="10">
        <v>5</v>
      </c>
      <c r="B108" s="10"/>
      <c r="C108" s="10"/>
      <c r="D108" s="10">
        <v>1</v>
      </c>
      <c r="E108" s="10" t="s">
        <v>169</v>
      </c>
      <c r="F108" s="10"/>
      <c r="G108" s="10"/>
      <c r="H108" s="10"/>
      <c r="I108" s="19" t="s">
        <v>40</v>
      </c>
      <c r="J108">
        <v>3</v>
      </c>
      <c r="K108" t="s">
        <v>23</v>
      </c>
      <c r="L108" s="10">
        <v>1</v>
      </c>
      <c r="M108">
        <v>1</v>
      </c>
    </row>
    <row r="109" spans="1:13" x14ac:dyDescent="0.2">
      <c r="A109" s="10">
        <v>5</v>
      </c>
      <c r="B109" s="10"/>
      <c r="C109" s="10"/>
      <c r="D109" s="10">
        <v>1</v>
      </c>
      <c r="E109" s="10" t="s">
        <v>170</v>
      </c>
      <c r="F109" s="10"/>
      <c r="G109" s="10"/>
      <c r="H109" s="10"/>
      <c r="I109" s="19" t="s">
        <v>26</v>
      </c>
      <c r="J109">
        <v>5</v>
      </c>
      <c r="K109" t="s">
        <v>23</v>
      </c>
      <c r="L109" s="10">
        <v>1</v>
      </c>
      <c r="M109">
        <v>1</v>
      </c>
    </row>
    <row r="110" spans="1:13" x14ac:dyDescent="0.2">
      <c r="A110" s="10">
        <v>5</v>
      </c>
      <c r="B110" s="10"/>
      <c r="C110" s="10"/>
      <c r="D110" s="10">
        <v>1</v>
      </c>
      <c r="E110" s="10" t="s">
        <v>171</v>
      </c>
      <c r="F110" s="10"/>
      <c r="G110" s="10"/>
      <c r="H110" s="10"/>
      <c r="I110" s="19" t="s">
        <v>39</v>
      </c>
      <c r="J110">
        <v>4</v>
      </c>
      <c r="K110" t="s">
        <v>23</v>
      </c>
      <c r="L110" s="10">
        <v>1</v>
      </c>
      <c r="M110">
        <v>1</v>
      </c>
    </row>
    <row r="111" spans="1:13" x14ac:dyDescent="0.2">
      <c r="A111" s="10">
        <v>5</v>
      </c>
      <c r="B111" s="10"/>
      <c r="C111" s="10"/>
      <c r="D111" s="10">
        <v>1</v>
      </c>
      <c r="E111" s="10" t="s">
        <v>172</v>
      </c>
      <c r="F111" s="10"/>
      <c r="G111" s="10"/>
      <c r="H111" s="10"/>
      <c r="I111" s="21" t="s">
        <v>38</v>
      </c>
      <c r="J111">
        <v>16</v>
      </c>
      <c r="K111" t="s">
        <v>37</v>
      </c>
      <c r="L111" s="10">
        <v>4</v>
      </c>
      <c r="M111">
        <v>1</v>
      </c>
    </row>
    <row r="112" spans="1:13" x14ac:dyDescent="0.2">
      <c r="A112" s="10">
        <v>5</v>
      </c>
      <c r="B112" s="10"/>
      <c r="C112" s="10"/>
      <c r="D112" s="10">
        <v>1</v>
      </c>
      <c r="E112" s="10" t="s">
        <v>173</v>
      </c>
      <c r="F112" s="10"/>
      <c r="G112" s="10"/>
      <c r="H112" s="10"/>
      <c r="I112" s="19" t="s">
        <v>39</v>
      </c>
      <c r="J112">
        <v>4</v>
      </c>
      <c r="K112" t="s">
        <v>23</v>
      </c>
      <c r="L112" s="10">
        <v>1</v>
      </c>
      <c r="M112">
        <v>1</v>
      </c>
    </row>
    <row r="113" spans="1:13" x14ac:dyDescent="0.2">
      <c r="A113" s="10">
        <v>5</v>
      </c>
      <c r="B113" s="10"/>
      <c r="C113" s="10"/>
      <c r="D113" s="10">
        <v>1</v>
      </c>
      <c r="E113" s="10" t="s">
        <v>174</v>
      </c>
      <c r="F113" s="10"/>
      <c r="G113" s="10"/>
      <c r="H113" s="10"/>
      <c r="I113" s="19" t="s">
        <v>28</v>
      </c>
      <c r="J113">
        <v>2</v>
      </c>
      <c r="K113" t="s">
        <v>23</v>
      </c>
      <c r="L113" s="10">
        <v>1</v>
      </c>
      <c r="M113">
        <v>1</v>
      </c>
    </row>
    <row r="114" spans="1:13" x14ac:dyDescent="0.2">
      <c r="A114" s="10">
        <v>5</v>
      </c>
      <c r="B114" s="10"/>
      <c r="C114" s="10"/>
      <c r="D114" s="10">
        <v>1</v>
      </c>
      <c r="E114" s="10" t="s">
        <v>175</v>
      </c>
      <c r="F114" s="10"/>
      <c r="G114" s="10"/>
      <c r="H114" s="10"/>
      <c r="I114" s="19" t="s">
        <v>40</v>
      </c>
      <c r="J114">
        <v>3</v>
      </c>
      <c r="K114" t="s">
        <v>23</v>
      </c>
      <c r="L114" s="10">
        <v>1</v>
      </c>
      <c r="M114">
        <v>1</v>
      </c>
    </row>
    <row r="115" spans="1:13" x14ac:dyDescent="0.2">
      <c r="A115" s="10">
        <v>5</v>
      </c>
      <c r="B115" s="10"/>
      <c r="C115" s="10"/>
      <c r="D115" s="10">
        <v>1</v>
      </c>
      <c r="E115" s="10" t="s">
        <v>176</v>
      </c>
      <c r="F115" s="10"/>
      <c r="G115" s="10"/>
      <c r="H115" s="10"/>
      <c r="I115" s="21" t="s">
        <v>38</v>
      </c>
      <c r="J115">
        <v>16</v>
      </c>
      <c r="K115" t="s">
        <v>37</v>
      </c>
      <c r="L115" s="10">
        <v>4</v>
      </c>
      <c r="M115">
        <v>1</v>
      </c>
    </row>
    <row r="116" spans="1:13" x14ac:dyDescent="0.2">
      <c r="A116" s="10">
        <v>6</v>
      </c>
      <c r="B116" s="10">
        <v>1</v>
      </c>
      <c r="C116" s="10"/>
      <c r="E116" s="10" t="s">
        <v>180</v>
      </c>
      <c r="F116" s="10"/>
      <c r="G116" s="10"/>
      <c r="H116" s="10"/>
      <c r="I116" s="19" t="s">
        <v>28</v>
      </c>
      <c r="J116">
        <v>2</v>
      </c>
      <c r="K116" t="s">
        <v>23</v>
      </c>
      <c r="L116" s="10">
        <v>1</v>
      </c>
      <c r="M116">
        <v>1</v>
      </c>
    </row>
    <row r="117" spans="1:13" x14ac:dyDescent="0.2">
      <c r="A117" s="10">
        <v>6</v>
      </c>
      <c r="B117" s="10">
        <v>1</v>
      </c>
      <c r="C117" s="10"/>
      <c r="E117" s="10" t="s">
        <v>178</v>
      </c>
      <c r="F117" s="10"/>
      <c r="G117" s="10"/>
      <c r="H117" s="10"/>
      <c r="I117" s="19" t="s">
        <v>28</v>
      </c>
      <c r="J117">
        <v>2</v>
      </c>
      <c r="K117" t="s">
        <v>23</v>
      </c>
      <c r="L117" s="10">
        <v>1</v>
      </c>
      <c r="M117">
        <v>1</v>
      </c>
    </row>
    <row r="118" spans="1:13" x14ac:dyDescent="0.2">
      <c r="A118" s="10">
        <v>6</v>
      </c>
      <c r="B118" s="10">
        <v>1</v>
      </c>
      <c r="C118" s="10"/>
      <c r="E118" s="10" t="s">
        <v>181</v>
      </c>
      <c r="F118" s="10"/>
      <c r="G118" s="10"/>
      <c r="H118" s="10"/>
      <c r="I118" s="19" t="s">
        <v>28</v>
      </c>
      <c r="J118">
        <v>2</v>
      </c>
      <c r="K118" t="s">
        <v>23</v>
      </c>
      <c r="L118" s="10">
        <v>1</v>
      </c>
      <c r="M118">
        <v>1</v>
      </c>
    </row>
    <row r="119" spans="1:13" x14ac:dyDescent="0.2">
      <c r="A119" s="10">
        <v>6</v>
      </c>
      <c r="B119" s="10">
        <v>1</v>
      </c>
      <c r="C119" s="10"/>
      <c r="E119" s="10" t="s">
        <v>182</v>
      </c>
      <c r="F119" s="10"/>
      <c r="G119" s="10"/>
      <c r="H119" s="10"/>
      <c r="I119" s="21" t="s">
        <v>38</v>
      </c>
      <c r="J119">
        <v>16</v>
      </c>
      <c r="K119" t="s">
        <v>37</v>
      </c>
      <c r="L119" s="10">
        <v>4</v>
      </c>
      <c r="M119">
        <v>1</v>
      </c>
    </row>
    <row r="120" spans="1:13" x14ac:dyDescent="0.2">
      <c r="A120" s="10">
        <v>6</v>
      </c>
      <c r="B120" s="10">
        <v>1</v>
      </c>
      <c r="C120" s="10"/>
      <c r="E120" s="10" t="s">
        <v>183</v>
      </c>
      <c r="F120" s="10"/>
      <c r="G120" s="10"/>
      <c r="H120" s="10"/>
      <c r="I120" s="21" t="s">
        <v>38</v>
      </c>
      <c r="J120">
        <v>16</v>
      </c>
      <c r="K120" t="s">
        <v>37</v>
      </c>
      <c r="L120" s="10">
        <v>4</v>
      </c>
      <c r="M120">
        <v>1</v>
      </c>
    </row>
    <row r="121" spans="1:13" x14ac:dyDescent="0.2">
      <c r="A121" s="10">
        <v>6</v>
      </c>
      <c r="B121" s="10">
        <v>1</v>
      </c>
      <c r="C121" s="10"/>
      <c r="E121" s="10" t="s">
        <v>184</v>
      </c>
      <c r="F121" s="10"/>
      <c r="G121" s="10"/>
      <c r="H121" s="10"/>
      <c r="I121" s="21" t="s">
        <v>35</v>
      </c>
      <c r="J121">
        <v>14</v>
      </c>
      <c r="K121" t="s">
        <v>37</v>
      </c>
      <c r="L121" s="10">
        <v>4</v>
      </c>
      <c r="M121">
        <v>1</v>
      </c>
    </row>
    <row r="122" spans="1:13" x14ac:dyDescent="0.2">
      <c r="A122" s="10">
        <v>6</v>
      </c>
      <c r="B122" s="10">
        <v>1</v>
      </c>
      <c r="C122" s="10"/>
      <c r="E122" s="10" t="s">
        <v>185</v>
      </c>
      <c r="F122" s="10"/>
      <c r="G122" s="10"/>
      <c r="H122" s="10"/>
      <c r="I122" s="21" t="s">
        <v>38</v>
      </c>
      <c r="J122">
        <v>16</v>
      </c>
      <c r="K122" t="s">
        <v>37</v>
      </c>
      <c r="L122" s="10">
        <v>4</v>
      </c>
      <c r="M122">
        <v>1</v>
      </c>
    </row>
    <row r="123" spans="1:13" x14ac:dyDescent="0.2">
      <c r="A123" s="10">
        <v>6</v>
      </c>
      <c r="B123" s="10">
        <v>1</v>
      </c>
      <c r="C123" s="10"/>
      <c r="E123" s="10" t="s">
        <v>186</v>
      </c>
      <c r="F123" s="10"/>
      <c r="G123" s="10"/>
      <c r="H123" s="10"/>
      <c r="I123" s="19" t="s">
        <v>39</v>
      </c>
      <c r="J123">
        <v>4</v>
      </c>
      <c r="K123" t="s">
        <v>23</v>
      </c>
      <c r="L123" s="10">
        <v>1</v>
      </c>
      <c r="M123">
        <v>1</v>
      </c>
    </row>
    <row r="124" spans="1:13" x14ac:dyDescent="0.2">
      <c r="A124" s="10">
        <v>6</v>
      </c>
      <c r="B124" s="10">
        <v>1</v>
      </c>
      <c r="C124" s="10"/>
      <c r="E124" s="10" t="s">
        <v>187</v>
      </c>
      <c r="F124" s="10"/>
      <c r="G124" s="10"/>
      <c r="H124" s="10"/>
      <c r="I124" s="21" t="s">
        <v>165</v>
      </c>
      <c r="J124">
        <v>17</v>
      </c>
      <c r="K124" t="s">
        <v>37</v>
      </c>
      <c r="L124" s="10">
        <v>4</v>
      </c>
      <c r="M124">
        <v>1</v>
      </c>
    </row>
    <row r="125" spans="1:13" x14ac:dyDescent="0.2">
      <c r="A125" s="10">
        <v>6</v>
      </c>
      <c r="B125" s="10">
        <v>1</v>
      </c>
      <c r="C125" s="10"/>
      <c r="E125" s="10" t="s">
        <v>188</v>
      </c>
      <c r="F125" s="10"/>
      <c r="G125" s="10"/>
      <c r="H125" s="10"/>
      <c r="I125" s="21" t="s">
        <v>43</v>
      </c>
      <c r="J125">
        <v>18</v>
      </c>
      <c r="K125" t="s">
        <v>37</v>
      </c>
      <c r="L125" s="10">
        <v>4</v>
      </c>
      <c r="M125">
        <v>1</v>
      </c>
    </row>
    <row r="126" spans="1:13" x14ac:dyDescent="0.2">
      <c r="A126" s="10">
        <v>6</v>
      </c>
      <c r="B126" s="10">
        <v>1</v>
      </c>
      <c r="C126" s="10"/>
      <c r="E126" s="10" t="s">
        <v>189</v>
      </c>
      <c r="F126" s="10"/>
      <c r="G126" s="10"/>
      <c r="H126" s="10"/>
      <c r="I126" s="21" t="s">
        <v>38</v>
      </c>
      <c r="J126">
        <v>16</v>
      </c>
      <c r="K126" t="s">
        <v>37</v>
      </c>
      <c r="L126" s="10">
        <v>4</v>
      </c>
      <c r="M126">
        <v>1</v>
      </c>
    </row>
    <row r="127" spans="1:13" x14ac:dyDescent="0.2">
      <c r="A127" s="10">
        <v>6</v>
      </c>
      <c r="B127" s="10">
        <v>1</v>
      </c>
      <c r="C127" s="10"/>
      <c r="E127" s="10" t="s">
        <v>190</v>
      </c>
      <c r="F127" s="10" t="s">
        <v>391</v>
      </c>
      <c r="G127" s="10" t="s">
        <v>375</v>
      </c>
      <c r="H127" s="10">
        <v>1</v>
      </c>
      <c r="I127" s="19" t="s">
        <v>40</v>
      </c>
      <c r="J127">
        <v>3</v>
      </c>
      <c r="K127" t="s">
        <v>23</v>
      </c>
      <c r="L127" s="10">
        <v>1</v>
      </c>
      <c r="M127">
        <v>1</v>
      </c>
    </row>
    <row r="128" spans="1:13" x14ac:dyDescent="0.2">
      <c r="A128" s="10">
        <v>6</v>
      </c>
      <c r="B128" s="10">
        <v>1</v>
      </c>
      <c r="C128" s="10"/>
      <c r="E128" s="10" t="s">
        <v>190</v>
      </c>
      <c r="F128" s="10"/>
      <c r="G128" s="10"/>
      <c r="H128" s="10">
        <v>1</v>
      </c>
      <c r="I128" s="19" t="s">
        <v>28</v>
      </c>
      <c r="J128">
        <v>2</v>
      </c>
      <c r="K128" t="s">
        <v>23</v>
      </c>
      <c r="L128" s="10">
        <v>1</v>
      </c>
      <c r="M128">
        <v>1</v>
      </c>
    </row>
    <row r="129" spans="1:13" x14ac:dyDescent="0.2">
      <c r="A129" s="10">
        <v>6</v>
      </c>
      <c r="B129" s="10">
        <v>1</v>
      </c>
      <c r="C129" s="10"/>
      <c r="E129" s="10" t="s">
        <v>191</v>
      </c>
      <c r="F129" s="10"/>
      <c r="G129" s="10"/>
      <c r="H129" s="10"/>
      <c r="I129" s="19" t="s">
        <v>28</v>
      </c>
      <c r="J129">
        <v>2</v>
      </c>
      <c r="K129" t="s">
        <v>23</v>
      </c>
      <c r="L129" s="10">
        <v>1</v>
      </c>
      <c r="M129">
        <v>1</v>
      </c>
    </row>
    <row r="130" spans="1:13" x14ac:dyDescent="0.2">
      <c r="A130" s="10">
        <v>6</v>
      </c>
      <c r="B130" s="10">
        <v>1</v>
      </c>
      <c r="C130" s="10"/>
      <c r="E130" s="10" t="s">
        <v>192</v>
      </c>
      <c r="F130" s="10"/>
      <c r="G130" s="10"/>
      <c r="H130" s="10"/>
      <c r="I130" s="21" t="s">
        <v>38</v>
      </c>
      <c r="J130">
        <v>16</v>
      </c>
      <c r="K130" t="s">
        <v>37</v>
      </c>
      <c r="L130" s="10">
        <v>4</v>
      </c>
      <c r="M130">
        <v>1</v>
      </c>
    </row>
    <row r="131" spans="1:13" x14ac:dyDescent="0.2">
      <c r="A131" s="10">
        <v>6</v>
      </c>
      <c r="B131" s="10">
        <v>1</v>
      </c>
      <c r="C131" s="10"/>
      <c r="E131" s="10" t="s">
        <v>193</v>
      </c>
      <c r="F131" s="10"/>
      <c r="G131" s="10"/>
      <c r="H131" s="10"/>
      <c r="I131" s="21" t="s">
        <v>35</v>
      </c>
      <c r="J131">
        <v>14</v>
      </c>
      <c r="K131" t="s">
        <v>37</v>
      </c>
      <c r="L131" s="10">
        <v>4</v>
      </c>
      <c r="M131">
        <v>1</v>
      </c>
    </row>
    <row r="132" spans="1:13" x14ac:dyDescent="0.2">
      <c r="A132" s="10">
        <v>6</v>
      </c>
      <c r="B132" s="10">
        <v>1</v>
      </c>
      <c r="C132" s="10"/>
      <c r="E132" s="10" t="s">
        <v>194</v>
      </c>
      <c r="F132" s="10"/>
      <c r="G132" s="10"/>
      <c r="H132" s="10"/>
      <c r="I132" s="19" t="s">
        <v>39</v>
      </c>
      <c r="J132">
        <v>4</v>
      </c>
      <c r="K132" t="s">
        <v>23</v>
      </c>
      <c r="L132" s="10">
        <v>1</v>
      </c>
      <c r="M132">
        <v>1</v>
      </c>
    </row>
    <row r="133" spans="1:13" x14ac:dyDescent="0.2">
      <c r="A133" s="10">
        <v>6</v>
      </c>
      <c r="B133" s="10">
        <v>1</v>
      </c>
      <c r="C133" s="10"/>
      <c r="E133" s="11" t="s">
        <v>195</v>
      </c>
      <c r="F133" s="11"/>
      <c r="G133" s="11"/>
      <c r="H133" s="11"/>
      <c r="I133" s="21" t="s">
        <v>35</v>
      </c>
      <c r="J133">
        <v>14</v>
      </c>
      <c r="K133" t="s">
        <v>37</v>
      </c>
      <c r="L133" s="10">
        <v>4</v>
      </c>
      <c r="M133">
        <v>1</v>
      </c>
    </row>
    <row r="134" spans="1:13" x14ac:dyDescent="0.2">
      <c r="A134" s="10">
        <v>6</v>
      </c>
      <c r="B134" s="10">
        <v>1</v>
      </c>
      <c r="C134" s="10"/>
      <c r="E134" s="10" t="s">
        <v>196</v>
      </c>
      <c r="F134" s="10" t="s">
        <v>399</v>
      </c>
      <c r="G134" s="10" t="s">
        <v>376</v>
      </c>
      <c r="H134" s="10">
        <v>1</v>
      </c>
      <c r="I134" s="21" t="s">
        <v>38</v>
      </c>
      <c r="J134">
        <v>16</v>
      </c>
      <c r="K134" t="s">
        <v>37</v>
      </c>
      <c r="L134" s="10">
        <v>4</v>
      </c>
      <c r="M134">
        <v>1</v>
      </c>
    </row>
    <row r="135" spans="1:13" x14ac:dyDescent="0.2">
      <c r="A135" s="10">
        <v>6</v>
      </c>
      <c r="B135" s="10">
        <v>1</v>
      </c>
      <c r="C135" s="10"/>
      <c r="E135" s="10" t="s">
        <v>196</v>
      </c>
      <c r="F135" s="10"/>
      <c r="G135" s="10"/>
      <c r="H135" s="10">
        <v>1</v>
      </c>
      <c r="I135" s="22" t="s">
        <v>45</v>
      </c>
      <c r="J135">
        <v>19</v>
      </c>
      <c r="K135" t="s">
        <v>44</v>
      </c>
      <c r="L135" s="10">
        <v>5</v>
      </c>
      <c r="M135">
        <v>1</v>
      </c>
    </row>
    <row r="136" spans="1:13" x14ac:dyDescent="0.2">
      <c r="A136" s="10">
        <v>6</v>
      </c>
      <c r="B136" s="10">
        <v>1</v>
      </c>
      <c r="C136" s="10"/>
      <c r="E136" s="10" t="s">
        <v>196</v>
      </c>
      <c r="F136" s="10"/>
      <c r="G136" s="10"/>
      <c r="H136" s="10">
        <v>1</v>
      </c>
      <c r="I136" s="18" t="s">
        <v>32</v>
      </c>
      <c r="J136">
        <v>10</v>
      </c>
      <c r="K136" t="s">
        <v>24</v>
      </c>
      <c r="L136" s="10">
        <v>2</v>
      </c>
      <c r="M136">
        <v>1</v>
      </c>
    </row>
    <row r="137" spans="1:13" x14ac:dyDescent="0.2">
      <c r="A137" s="10">
        <v>6</v>
      </c>
      <c r="B137" s="10">
        <v>1</v>
      </c>
      <c r="C137" s="10"/>
      <c r="E137" s="10" t="s">
        <v>355</v>
      </c>
      <c r="F137" s="10" t="s">
        <v>400</v>
      </c>
      <c r="G137" s="10" t="s">
        <v>377</v>
      </c>
      <c r="H137" s="10">
        <v>1</v>
      </c>
      <c r="I137" s="18" t="s">
        <v>30</v>
      </c>
      <c r="J137">
        <v>7</v>
      </c>
      <c r="K137" t="s">
        <v>24</v>
      </c>
      <c r="L137" s="10">
        <v>2</v>
      </c>
      <c r="M137">
        <v>1</v>
      </c>
    </row>
    <row r="138" spans="1:13" x14ac:dyDescent="0.2">
      <c r="A138" s="10">
        <v>6</v>
      </c>
      <c r="B138" s="10">
        <v>1</v>
      </c>
      <c r="C138" s="10"/>
      <c r="E138" s="10" t="s">
        <v>197</v>
      </c>
      <c r="F138" s="10"/>
      <c r="G138" s="10"/>
      <c r="H138" s="10">
        <v>1</v>
      </c>
      <c r="I138" s="21" t="s">
        <v>35</v>
      </c>
      <c r="J138">
        <v>14</v>
      </c>
      <c r="K138" t="s">
        <v>37</v>
      </c>
      <c r="L138" s="10">
        <v>4</v>
      </c>
      <c r="M138">
        <v>1</v>
      </c>
    </row>
    <row r="139" spans="1:13" x14ac:dyDescent="0.2">
      <c r="A139" s="10">
        <v>7</v>
      </c>
      <c r="B139" s="10">
        <v>1</v>
      </c>
      <c r="C139" s="10"/>
      <c r="E139" s="10" t="s">
        <v>200</v>
      </c>
      <c r="F139" s="10"/>
      <c r="G139" s="10"/>
      <c r="H139" s="10"/>
      <c r="I139" s="22" t="s">
        <v>45</v>
      </c>
      <c r="J139">
        <v>19</v>
      </c>
      <c r="K139" t="s">
        <v>44</v>
      </c>
      <c r="L139" s="10">
        <v>5</v>
      </c>
      <c r="M139">
        <v>1</v>
      </c>
    </row>
    <row r="140" spans="1:13" x14ac:dyDescent="0.2">
      <c r="A140" s="10">
        <v>7</v>
      </c>
      <c r="B140" s="10">
        <v>1</v>
      </c>
      <c r="C140" s="10"/>
      <c r="E140" s="10" t="s">
        <v>201</v>
      </c>
      <c r="F140" s="10"/>
      <c r="G140" s="10"/>
      <c r="H140" s="10"/>
      <c r="I140" s="21" t="s">
        <v>43</v>
      </c>
      <c r="J140">
        <v>18</v>
      </c>
      <c r="K140" t="s">
        <v>37</v>
      </c>
      <c r="L140" s="10">
        <v>4</v>
      </c>
      <c r="M140">
        <v>1</v>
      </c>
    </row>
    <row r="141" spans="1:13" x14ac:dyDescent="0.2">
      <c r="A141" s="10">
        <v>7</v>
      </c>
      <c r="B141" s="10">
        <v>1</v>
      </c>
      <c r="C141" s="10"/>
      <c r="E141" s="10" t="s">
        <v>202</v>
      </c>
      <c r="F141" s="10"/>
      <c r="G141" s="10"/>
      <c r="H141" s="10"/>
      <c r="I141" s="22" t="s">
        <v>45</v>
      </c>
      <c r="J141">
        <v>19</v>
      </c>
      <c r="K141" t="s">
        <v>44</v>
      </c>
      <c r="L141" s="10">
        <v>5</v>
      </c>
      <c r="M141">
        <v>1</v>
      </c>
    </row>
    <row r="142" spans="1:13" x14ac:dyDescent="0.2">
      <c r="A142" s="10">
        <v>7</v>
      </c>
      <c r="B142" s="10">
        <v>1</v>
      </c>
      <c r="C142" s="10"/>
      <c r="E142" s="10" t="s">
        <v>203</v>
      </c>
      <c r="F142" s="10"/>
      <c r="G142" s="10"/>
      <c r="H142" s="10"/>
      <c r="I142" s="21" t="s">
        <v>35</v>
      </c>
      <c r="J142">
        <v>14</v>
      </c>
      <c r="K142" t="s">
        <v>37</v>
      </c>
      <c r="L142" s="10">
        <v>4</v>
      </c>
      <c r="M142">
        <v>1</v>
      </c>
    </row>
    <row r="143" spans="1:13" x14ac:dyDescent="0.2">
      <c r="A143" s="10">
        <v>7</v>
      </c>
      <c r="B143" s="10">
        <v>1</v>
      </c>
      <c r="C143" s="10"/>
      <c r="E143" s="10" t="s">
        <v>204</v>
      </c>
      <c r="F143" s="10"/>
      <c r="G143" s="10"/>
      <c r="H143" s="10"/>
      <c r="I143" s="19" t="s">
        <v>40</v>
      </c>
      <c r="J143">
        <v>3</v>
      </c>
      <c r="K143" t="s">
        <v>23</v>
      </c>
      <c r="L143" s="10">
        <v>1</v>
      </c>
      <c r="M143">
        <v>1</v>
      </c>
    </row>
    <row r="144" spans="1:13" x14ac:dyDescent="0.2">
      <c r="A144" s="10">
        <v>7</v>
      </c>
      <c r="B144" s="10">
        <v>1</v>
      </c>
      <c r="C144" s="10"/>
      <c r="E144" s="11" t="s">
        <v>205</v>
      </c>
      <c r="F144" s="11"/>
      <c r="G144" s="11"/>
      <c r="H144" s="11"/>
      <c r="I144" s="18" t="s">
        <v>29</v>
      </c>
      <c r="J144">
        <v>6</v>
      </c>
      <c r="K144" t="s">
        <v>24</v>
      </c>
      <c r="L144" s="10">
        <v>2</v>
      </c>
      <c r="M144">
        <v>1</v>
      </c>
    </row>
    <row r="145" spans="1:13" x14ac:dyDescent="0.2">
      <c r="A145" s="10">
        <v>7</v>
      </c>
      <c r="B145" s="10">
        <v>1</v>
      </c>
      <c r="C145" s="10"/>
      <c r="E145" s="10" t="s">
        <v>206</v>
      </c>
      <c r="F145" s="10"/>
      <c r="G145" s="10"/>
      <c r="H145" s="10"/>
      <c r="I145" s="18" t="s">
        <v>41</v>
      </c>
      <c r="J145">
        <v>9</v>
      </c>
      <c r="K145" t="s">
        <v>24</v>
      </c>
      <c r="L145" s="10">
        <v>2</v>
      </c>
      <c r="M145">
        <v>1</v>
      </c>
    </row>
    <row r="146" spans="1:13" x14ac:dyDescent="0.2">
      <c r="A146" s="10">
        <v>7</v>
      </c>
      <c r="B146" s="10">
        <v>1</v>
      </c>
      <c r="C146" s="10"/>
      <c r="E146" s="10" t="s">
        <v>207</v>
      </c>
      <c r="F146" s="10"/>
      <c r="G146" s="10"/>
      <c r="H146" s="10"/>
      <c r="I146" s="18" t="s">
        <v>32</v>
      </c>
      <c r="J146">
        <v>10</v>
      </c>
      <c r="K146" t="s">
        <v>24</v>
      </c>
      <c r="L146" s="10">
        <v>2</v>
      </c>
      <c r="M146">
        <v>1</v>
      </c>
    </row>
    <row r="147" spans="1:13" x14ac:dyDescent="0.2">
      <c r="A147" s="10">
        <v>7</v>
      </c>
      <c r="B147" s="10">
        <v>1</v>
      </c>
      <c r="C147" s="10"/>
      <c r="E147" s="10" t="s">
        <v>208</v>
      </c>
      <c r="F147" s="10"/>
      <c r="G147" s="10"/>
      <c r="H147" s="10"/>
      <c r="I147" s="19" t="s">
        <v>40</v>
      </c>
      <c r="J147">
        <v>3</v>
      </c>
      <c r="K147" t="s">
        <v>23</v>
      </c>
      <c r="L147" s="10">
        <v>1</v>
      </c>
      <c r="M147">
        <v>1</v>
      </c>
    </row>
    <row r="148" spans="1:13" x14ac:dyDescent="0.2">
      <c r="A148" s="10">
        <v>7</v>
      </c>
      <c r="B148" s="10">
        <v>1</v>
      </c>
      <c r="C148" s="10"/>
      <c r="E148" s="10" t="s">
        <v>209</v>
      </c>
      <c r="F148" s="10"/>
      <c r="G148" s="10"/>
      <c r="H148" s="10"/>
      <c r="I148" s="20" t="s">
        <v>47</v>
      </c>
      <c r="J148">
        <v>11</v>
      </c>
      <c r="K148" t="s">
        <v>25</v>
      </c>
      <c r="L148" s="10">
        <v>3</v>
      </c>
      <c r="M148">
        <v>1</v>
      </c>
    </row>
    <row r="149" spans="1:13" x14ac:dyDescent="0.2">
      <c r="A149" s="10">
        <v>7</v>
      </c>
      <c r="B149" s="10">
        <v>1</v>
      </c>
      <c r="C149" s="10"/>
      <c r="E149" s="10" t="s">
        <v>210</v>
      </c>
      <c r="F149" s="10"/>
      <c r="G149" s="10"/>
      <c r="H149" s="10"/>
      <c r="I149" s="19" t="s">
        <v>39</v>
      </c>
      <c r="J149">
        <v>4</v>
      </c>
      <c r="K149" t="s">
        <v>23</v>
      </c>
      <c r="L149" s="10">
        <v>1</v>
      </c>
      <c r="M149">
        <v>1</v>
      </c>
    </row>
    <row r="150" spans="1:13" x14ac:dyDescent="0.2">
      <c r="A150" s="10">
        <v>7</v>
      </c>
      <c r="B150" s="10">
        <v>1</v>
      </c>
      <c r="C150" s="10"/>
      <c r="E150" s="10" t="s">
        <v>211</v>
      </c>
      <c r="F150" s="10"/>
      <c r="G150" s="10"/>
      <c r="H150" s="10"/>
      <c r="I150" s="19" t="s">
        <v>39</v>
      </c>
      <c r="J150">
        <v>4</v>
      </c>
      <c r="K150" t="s">
        <v>23</v>
      </c>
      <c r="L150" s="10">
        <v>1</v>
      </c>
      <c r="M150">
        <v>1</v>
      </c>
    </row>
    <row r="151" spans="1:13" x14ac:dyDescent="0.2">
      <c r="A151" s="10">
        <v>7</v>
      </c>
      <c r="B151" s="10">
        <v>1</v>
      </c>
      <c r="C151" s="10"/>
      <c r="E151" s="10" t="s">
        <v>212</v>
      </c>
      <c r="F151" s="10"/>
      <c r="G151" s="10"/>
      <c r="H151" s="10"/>
      <c r="I151" s="21" t="s">
        <v>42</v>
      </c>
      <c r="J151">
        <v>13</v>
      </c>
      <c r="K151" t="s">
        <v>37</v>
      </c>
      <c r="L151" s="10">
        <v>4</v>
      </c>
      <c r="M151">
        <v>1</v>
      </c>
    </row>
    <row r="152" spans="1:13" x14ac:dyDescent="0.2">
      <c r="A152" s="10">
        <v>7</v>
      </c>
      <c r="B152" s="10">
        <v>1</v>
      </c>
      <c r="C152" s="10"/>
      <c r="E152" s="10" t="s">
        <v>213</v>
      </c>
      <c r="F152" s="10"/>
      <c r="G152" s="10"/>
      <c r="H152" s="10"/>
      <c r="I152" s="21" t="s">
        <v>35</v>
      </c>
      <c r="J152">
        <v>14</v>
      </c>
      <c r="K152" t="s">
        <v>37</v>
      </c>
      <c r="L152" s="10">
        <v>4</v>
      </c>
      <c r="M152">
        <v>1</v>
      </c>
    </row>
    <row r="153" spans="1:13" x14ac:dyDescent="0.2">
      <c r="A153" s="10">
        <v>7</v>
      </c>
      <c r="B153" s="10">
        <v>1</v>
      </c>
      <c r="C153" s="10"/>
      <c r="E153" s="10" t="s">
        <v>214</v>
      </c>
      <c r="F153" s="10"/>
      <c r="G153" s="10"/>
      <c r="H153" s="10"/>
      <c r="I153" s="21" t="s">
        <v>165</v>
      </c>
      <c r="J153">
        <v>17</v>
      </c>
      <c r="K153" t="s">
        <v>37</v>
      </c>
      <c r="L153" s="10">
        <v>4</v>
      </c>
      <c r="M153">
        <v>1</v>
      </c>
    </row>
    <row r="154" spans="1:13" x14ac:dyDescent="0.2">
      <c r="A154" s="10">
        <v>7</v>
      </c>
      <c r="B154" s="10">
        <v>1</v>
      </c>
      <c r="C154" s="10"/>
      <c r="E154" s="10" t="s">
        <v>215</v>
      </c>
      <c r="F154" s="10"/>
      <c r="G154" s="10"/>
      <c r="H154" s="10"/>
      <c r="I154" s="22" t="s">
        <v>45</v>
      </c>
      <c r="J154">
        <v>19</v>
      </c>
      <c r="K154" t="s">
        <v>44</v>
      </c>
      <c r="L154" s="10">
        <v>5</v>
      </c>
      <c r="M154">
        <v>1</v>
      </c>
    </row>
    <row r="155" spans="1:13" x14ac:dyDescent="0.2">
      <c r="A155" s="10">
        <v>7</v>
      </c>
      <c r="B155" s="10">
        <v>1</v>
      </c>
      <c r="C155" s="10"/>
      <c r="E155" s="10" t="s">
        <v>216</v>
      </c>
      <c r="F155" s="10"/>
      <c r="G155" s="10"/>
      <c r="H155" s="10"/>
      <c r="I155" s="19" t="s">
        <v>28</v>
      </c>
      <c r="J155">
        <v>2</v>
      </c>
      <c r="K155" t="s">
        <v>23</v>
      </c>
      <c r="L155" s="10">
        <v>1</v>
      </c>
      <c r="M155">
        <v>1</v>
      </c>
    </row>
    <row r="156" spans="1:13" x14ac:dyDescent="0.2">
      <c r="A156" s="10">
        <v>7</v>
      </c>
      <c r="B156" s="10">
        <v>1</v>
      </c>
      <c r="C156" s="10"/>
      <c r="E156" s="10" t="s">
        <v>217</v>
      </c>
      <c r="F156" s="10"/>
      <c r="G156" s="10"/>
      <c r="H156" s="10"/>
      <c r="I156" s="21" t="s">
        <v>38</v>
      </c>
      <c r="J156">
        <v>16</v>
      </c>
      <c r="K156" t="s">
        <v>37</v>
      </c>
      <c r="L156" s="10">
        <v>4</v>
      </c>
      <c r="M156">
        <v>1</v>
      </c>
    </row>
    <row r="157" spans="1:13" x14ac:dyDescent="0.2">
      <c r="A157" s="10">
        <v>7</v>
      </c>
      <c r="B157" s="10">
        <v>1</v>
      </c>
      <c r="C157" s="10"/>
      <c r="E157" s="10" t="s">
        <v>218</v>
      </c>
      <c r="F157" s="10"/>
      <c r="G157" s="10"/>
      <c r="H157" s="10"/>
      <c r="I157" s="19" t="s">
        <v>40</v>
      </c>
      <c r="J157">
        <v>3</v>
      </c>
      <c r="K157" t="s">
        <v>23</v>
      </c>
      <c r="L157" s="10">
        <v>1</v>
      </c>
      <c r="M157">
        <v>1</v>
      </c>
    </row>
    <row r="158" spans="1:13" x14ac:dyDescent="0.2">
      <c r="A158" s="10">
        <v>7</v>
      </c>
      <c r="B158" s="10">
        <v>1</v>
      </c>
      <c r="C158" s="10"/>
      <c r="E158" s="10" t="s">
        <v>219</v>
      </c>
      <c r="F158" s="10"/>
      <c r="G158" s="10"/>
      <c r="H158" s="10"/>
      <c r="I158" s="22" t="s">
        <v>45</v>
      </c>
      <c r="J158">
        <v>19</v>
      </c>
      <c r="K158" t="s">
        <v>44</v>
      </c>
      <c r="L158" s="10">
        <v>5</v>
      </c>
      <c r="M158">
        <v>1</v>
      </c>
    </row>
    <row r="159" spans="1:13" x14ac:dyDescent="0.2">
      <c r="A159" s="10">
        <v>7</v>
      </c>
      <c r="B159" s="10">
        <v>1</v>
      </c>
      <c r="C159" s="10"/>
      <c r="E159" s="10" t="s">
        <v>220</v>
      </c>
      <c r="F159" s="10"/>
      <c r="G159" s="10"/>
      <c r="H159" s="10"/>
      <c r="I159" s="22" t="s">
        <v>46</v>
      </c>
      <c r="J159">
        <v>20</v>
      </c>
      <c r="K159" t="s">
        <v>44</v>
      </c>
      <c r="L159" s="10">
        <v>5</v>
      </c>
      <c r="M159">
        <v>1</v>
      </c>
    </row>
    <row r="160" spans="1:13" x14ac:dyDescent="0.2">
      <c r="A160" s="10">
        <v>7</v>
      </c>
      <c r="B160" s="10">
        <v>1</v>
      </c>
      <c r="C160" s="10"/>
      <c r="E160" s="10" t="s">
        <v>221</v>
      </c>
      <c r="F160" s="10"/>
      <c r="G160" s="10"/>
      <c r="H160" s="10"/>
      <c r="I160" s="20" t="s">
        <v>47</v>
      </c>
      <c r="J160">
        <v>11</v>
      </c>
      <c r="K160" t="s">
        <v>25</v>
      </c>
      <c r="L160" s="10">
        <v>3</v>
      </c>
      <c r="M160">
        <v>1</v>
      </c>
    </row>
    <row r="161" spans="1:13" x14ac:dyDescent="0.2">
      <c r="A161" s="10">
        <v>7</v>
      </c>
      <c r="B161" s="10">
        <v>1</v>
      </c>
      <c r="C161" s="10"/>
      <c r="E161" s="10" t="s">
        <v>222</v>
      </c>
      <c r="F161" s="10" t="s">
        <v>398</v>
      </c>
      <c r="G161" s="10" t="s">
        <v>378</v>
      </c>
      <c r="H161" s="10">
        <v>1</v>
      </c>
      <c r="I161" s="22" t="s">
        <v>45</v>
      </c>
      <c r="J161">
        <v>19</v>
      </c>
      <c r="K161" t="s">
        <v>44</v>
      </c>
      <c r="L161" s="10">
        <v>5</v>
      </c>
      <c r="M161">
        <v>1</v>
      </c>
    </row>
    <row r="162" spans="1:13" x14ac:dyDescent="0.2">
      <c r="A162" s="10">
        <v>7</v>
      </c>
      <c r="B162" s="10">
        <v>1</v>
      </c>
      <c r="C162" s="10"/>
      <c r="E162" s="10" t="s">
        <v>222</v>
      </c>
      <c r="F162" s="10"/>
      <c r="G162" s="10"/>
      <c r="H162" s="10">
        <v>1</v>
      </c>
      <c r="I162" s="21" t="s">
        <v>38</v>
      </c>
      <c r="J162">
        <v>16</v>
      </c>
      <c r="K162" t="s">
        <v>37</v>
      </c>
      <c r="L162" s="10">
        <v>4</v>
      </c>
      <c r="M162">
        <v>1</v>
      </c>
    </row>
    <row r="163" spans="1:13" x14ac:dyDescent="0.2">
      <c r="A163" s="10">
        <v>7</v>
      </c>
      <c r="B163" s="10">
        <v>1</v>
      </c>
      <c r="C163" s="10"/>
      <c r="E163" s="10" t="s">
        <v>223</v>
      </c>
      <c r="F163" s="10"/>
      <c r="G163" s="10"/>
      <c r="H163" s="10"/>
      <c r="I163" s="19" t="s">
        <v>26</v>
      </c>
      <c r="J163">
        <v>5</v>
      </c>
      <c r="K163" t="s">
        <v>23</v>
      </c>
      <c r="L163" s="10">
        <v>1</v>
      </c>
      <c r="M163">
        <v>1</v>
      </c>
    </row>
    <row r="164" spans="1:13" x14ac:dyDescent="0.2">
      <c r="A164" s="10">
        <v>7</v>
      </c>
      <c r="B164" s="10">
        <v>1</v>
      </c>
      <c r="C164" s="10"/>
      <c r="E164" s="10" t="s">
        <v>224</v>
      </c>
      <c r="F164" s="10"/>
      <c r="G164" s="10"/>
      <c r="H164" s="10"/>
      <c r="I164" s="21" t="s">
        <v>165</v>
      </c>
      <c r="J164">
        <v>17</v>
      </c>
      <c r="K164" t="s">
        <v>37</v>
      </c>
      <c r="L164" s="10">
        <v>4</v>
      </c>
      <c r="M164">
        <v>1</v>
      </c>
    </row>
    <row r="165" spans="1:13" x14ac:dyDescent="0.2">
      <c r="A165" s="10">
        <v>8</v>
      </c>
      <c r="B165" s="10">
        <v>1</v>
      </c>
      <c r="C165" s="10"/>
      <c r="E165" s="10" t="s">
        <v>225</v>
      </c>
      <c r="F165" s="10"/>
      <c r="G165" s="10"/>
      <c r="H165" s="10"/>
      <c r="I165" s="21" t="s">
        <v>35</v>
      </c>
      <c r="J165">
        <v>14</v>
      </c>
      <c r="K165" t="s">
        <v>37</v>
      </c>
      <c r="L165" s="10">
        <v>4</v>
      </c>
      <c r="M165">
        <v>1</v>
      </c>
    </row>
    <row r="166" spans="1:13" x14ac:dyDescent="0.2">
      <c r="A166" s="10">
        <v>8</v>
      </c>
      <c r="B166" s="10">
        <v>1</v>
      </c>
      <c r="C166" s="10"/>
      <c r="E166" s="10" t="s">
        <v>226</v>
      </c>
      <c r="F166" s="10"/>
      <c r="G166" s="10"/>
      <c r="H166" s="10"/>
      <c r="I166" s="19" t="s">
        <v>28</v>
      </c>
      <c r="J166">
        <v>2</v>
      </c>
      <c r="K166" t="s">
        <v>23</v>
      </c>
      <c r="L166" s="10">
        <v>1</v>
      </c>
      <c r="M166">
        <v>1</v>
      </c>
    </row>
    <row r="167" spans="1:13" x14ac:dyDescent="0.2">
      <c r="A167" s="10">
        <v>8</v>
      </c>
      <c r="B167" s="10">
        <v>1</v>
      </c>
      <c r="C167" s="10"/>
      <c r="E167" s="10" t="s">
        <v>227</v>
      </c>
      <c r="F167" s="10"/>
      <c r="G167" s="10"/>
      <c r="H167" s="10"/>
      <c r="I167" s="21" t="s">
        <v>35</v>
      </c>
      <c r="J167">
        <v>14</v>
      </c>
      <c r="K167" t="s">
        <v>37</v>
      </c>
      <c r="L167" s="10">
        <v>4</v>
      </c>
      <c r="M167">
        <v>1</v>
      </c>
    </row>
    <row r="168" spans="1:13" x14ac:dyDescent="0.2">
      <c r="A168" s="10">
        <v>8</v>
      </c>
      <c r="B168" s="10">
        <v>1</v>
      </c>
      <c r="C168" s="10"/>
      <c r="E168" s="10" t="s">
        <v>228</v>
      </c>
      <c r="F168" s="10"/>
      <c r="G168" s="10"/>
      <c r="H168" s="10"/>
      <c r="I168" s="19" t="s">
        <v>39</v>
      </c>
      <c r="J168">
        <v>4</v>
      </c>
      <c r="K168" t="s">
        <v>23</v>
      </c>
      <c r="L168" s="10">
        <v>1</v>
      </c>
      <c r="M168">
        <v>1</v>
      </c>
    </row>
    <row r="169" spans="1:13" x14ac:dyDescent="0.2">
      <c r="A169" s="10">
        <v>8</v>
      </c>
      <c r="B169" s="10">
        <v>1</v>
      </c>
      <c r="C169" s="10"/>
      <c r="E169" s="10" t="s">
        <v>229</v>
      </c>
      <c r="F169" s="10"/>
      <c r="G169" s="10"/>
      <c r="H169" s="10"/>
      <c r="I169" s="21" t="s">
        <v>36</v>
      </c>
      <c r="J169">
        <v>15</v>
      </c>
      <c r="K169" t="s">
        <v>37</v>
      </c>
      <c r="L169" s="10">
        <v>4</v>
      </c>
      <c r="M169">
        <v>1</v>
      </c>
    </row>
    <row r="170" spans="1:13" x14ac:dyDescent="0.2">
      <c r="A170" s="10">
        <v>8</v>
      </c>
      <c r="B170" s="10">
        <v>1</v>
      </c>
      <c r="C170" s="10"/>
      <c r="E170" s="10" t="s">
        <v>230</v>
      </c>
      <c r="F170" s="10"/>
      <c r="G170" s="10"/>
      <c r="H170" s="10"/>
      <c r="I170" s="21" t="s">
        <v>38</v>
      </c>
      <c r="J170">
        <v>16</v>
      </c>
      <c r="K170" t="s">
        <v>37</v>
      </c>
      <c r="L170" s="10">
        <v>4</v>
      </c>
      <c r="M170">
        <v>1</v>
      </c>
    </row>
    <row r="171" spans="1:13" x14ac:dyDescent="0.2">
      <c r="A171" s="10">
        <v>8</v>
      </c>
      <c r="B171" s="10">
        <v>1</v>
      </c>
      <c r="C171" s="10"/>
      <c r="E171" s="10" t="s">
        <v>231</v>
      </c>
      <c r="F171" s="10"/>
      <c r="G171" s="10"/>
      <c r="H171" s="10"/>
      <c r="I171" s="19" t="s">
        <v>39</v>
      </c>
      <c r="J171">
        <v>4</v>
      </c>
      <c r="K171" t="s">
        <v>23</v>
      </c>
      <c r="L171" s="10">
        <v>1</v>
      </c>
      <c r="M171">
        <v>1</v>
      </c>
    </row>
    <row r="172" spans="1:13" x14ac:dyDescent="0.2">
      <c r="A172" s="10">
        <v>8</v>
      </c>
      <c r="B172" s="10">
        <v>1</v>
      </c>
      <c r="C172" s="10"/>
      <c r="E172" s="10" t="s">
        <v>232</v>
      </c>
      <c r="F172" s="10"/>
      <c r="G172" s="10"/>
      <c r="H172" s="10"/>
      <c r="I172" s="22" t="s">
        <v>46</v>
      </c>
      <c r="J172">
        <v>20</v>
      </c>
      <c r="K172" t="s">
        <v>44</v>
      </c>
      <c r="L172" s="10">
        <v>5</v>
      </c>
      <c r="M172">
        <v>1</v>
      </c>
    </row>
    <row r="173" spans="1:13" ht="16" x14ac:dyDescent="0.2">
      <c r="A173" s="10">
        <v>8</v>
      </c>
      <c r="B173" s="10">
        <v>1</v>
      </c>
      <c r="C173" s="10"/>
      <c r="E173" s="10" t="s">
        <v>279</v>
      </c>
      <c r="F173" s="10"/>
      <c r="G173" s="10"/>
      <c r="H173" s="10"/>
      <c r="I173" s="19" t="s">
        <v>39</v>
      </c>
      <c r="J173">
        <v>4</v>
      </c>
      <c r="K173" t="s">
        <v>23</v>
      </c>
      <c r="L173" s="10">
        <v>1</v>
      </c>
      <c r="M173">
        <v>1</v>
      </c>
    </row>
    <row r="174" spans="1:13" x14ac:dyDescent="0.2">
      <c r="A174" s="10">
        <v>8</v>
      </c>
      <c r="B174" s="10">
        <v>1</v>
      </c>
      <c r="C174" s="10"/>
      <c r="E174" s="10" t="s">
        <v>233</v>
      </c>
      <c r="F174" s="10"/>
      <c r="G174" s="10"/>
      <c r="H174" s="10"/>
      <c r="I174" s="19" t="s">
        <v>40</v>
      </c>
      <c r="J174">
        <v>3</v>
      </c>
      <c r="K174" t="s">
        <v>23</v>
      </c>
      <c r="L174" s="10">
        <v>1</v>
      </c>
      <c r="M174">
        <v>1</v>
      </c>
    </row>
    <row r="175" spans="1:13" x14ac:dyDescent="0.2">
      <c r="A175" s="10">
        <v>8</v>
      </c>
      <c r="B175" s="10">
        <v>1</v>
      </c>
      <c r="C175" s="10"/>
      <c r="E175" s="10" t="s">
        <v>234</v>
      </c>
      <c r="F175" s="10"/>
      <c r="G175" s="10"/>
      <c r="H175" s="10"/>
      <c r="I175" s="19" t="s">
        <v>39</v>
      </c>
      <c r="J175">
        <v>4</v>
      </c>
      <c r="K175" t="s">
        <v>23</v>
      </c>
      <c r="L175" s="10">
        <v>1</v>
      </c>
      <c r="M175">
        <v>1</v>
      </c>
    </row>
    <row r="176" spans="1:13" x14ac:dyDescent="0.2">
      <c r="A176" s="10">
        <v>8</v>
      </c>
      <c r="B176" s="10">
        <v>1</v>
      </c>
      <c r="C176" s="10"/>
      <c r="E176" s="10" t="s">
        <v>235</v>
      </c>
      <c r="F176" s="10"/>
      <c r="G176" s="10"/>
      <c r="H176" s="10"/>
      <c r="I176" s="22" t="s">
        <v>45</v>
      </c>
      <c r="J176">
        <v>19</v>
      </c>
      <c r="K176" t="s">
        <v>44</v>
      </c>
      <c r="L176" s="10">
        <v>5</v>
      </c>
      <c r="M176">
        <v>1</v>
      </c>
    </row>
    <row r="177" spans="1:13" x14ac:dyDescent="0.2">
      <c r="A177" s="10">
        <v>8</v>
      </c>
      <c r="B177" s="10">
        <v>1</v>
      </c>
      <c r="C177" s="10"/>
      <c r="E177" s="10" t="s">
        <v>236</v>
      </c>
      <c r="F177" s="10"/>
      <c r="G177" s="10"/>
      <c r="H177" s="10"/>
      <c r="I177" s="22" t="s">
        <v>45</v>
      </c>
      <c r="J177">
        <v>19</v>
      </c>
      <c r="K177" t="s">
        <v>44</v>
      </c>
      <c r="L177" s="10">
        <v>5</v>
      </c>
      <c r="M177">
        <v>1</v>
      </c>
    </row>
    <row r="178" spans="1:13" x14ac:dyDescent="0.2">
      <c r="A178" s="10">
        <v>8</v>
      </c>
      <c r="B178" s="10">
        <v>1</v>
      </c>
      <c r="C178" s="10"/>
      <c r="E178" s="10" t="s">
        <v>237</v>
      </c>
      <c r="F178" s="10" t="s">
        <v>401</v>
      </c>
      <c r="G178" s="10" t="s">
        <v>379</v>
      </c>
      <c r="H178" s="10">
        <v>1</v>
      </c>
      <c r="I178" s="21" t="s">
        <v>43</v>
      </c>
      <c r="J178">
        <v>18</v>
      </c>
      <c r="K178" t="s">
        <v>37</v>
      </c>
      <c r="L178" s="10">
        <v>4</v>
      </c>
      <c r="M178">
        <v>1</v>
      </c>
    </row>
    <row r="179" spans="1:13" x14ac:dyDescent="0.2">
      <c r="A179" s="10">
        <v>8</v>
      </c>
      <c r="B179" s="10">
        <v>1</v>
      </c>
      <c r="C179" s="10"/>
      <c r="E179" s="11" t="s">
        <v>237</v>
      </c>
      <c r="F179" s="11"/>
      <c r="G179" s="11"/>
      <c r="H179" s="11">
        <v>1</v>
      </c>
      <c r="I179" s="21" t="s">
        <v>165</v>
      </c>
      <c r="J179">
        <v>17</v>
      </c>
      <c r="K179" t="s">
        <v>37</v>
      </c>
      <c r="L179" s="10">
        <v>4</v>
      </c>
      <c r="M179">
        <v>1</v>
      </c>
    </row>
    <row r="180" spans="1:13" x14ac:dyDescent="0.2">
      <c r="A180" s="10">
        <v>8</v>
      </c>
      <c r="B180" s="10">
        <v>1</v>
      </c>
      <c r="C180" s="10"/>
      <c r="E180" s="10" t="s">
        <v>238</v>
      </c>
      <c r="F180" s="10"/>
      <c r="G180" s="10"/>
      <c r="H180" s="10"/>
      <c r="I180" s="19" t="s">
        <v>40</v>
      </c>
      <c r="J180">
        <v>3</v>
      </c>
      <c r="K180" t="s">
        <v>23</v>
      </c>
      <c r="L180" s="10">
        <v>1</v>
      </c>
      <c r="M180">
        <v>1</v>
      </c>
    </row>
    <row r="181" spans="1:13" x14ac:dyDescent="0.2">
      <c r="A181" s="10">
        <v>8</v>
      </c>
      <c r="B181" s="10">
        <v>1</v>
      </c>
      <c r="C181" s="10"/>
      <c r="E181" s="10" t="s">
        <v>356</v>
      </c>
      <c r="F181" s="10"/>
      <c r="G181" s="10"/>
      <c r="H181" s="10"/>
      <c r="I181" s="22" t="s">
        <v>46</v>
      </c>
      <c r="J181">
        <v>20</v>
      </c>
      <c r="K181" t="s">
        <v>44</v>
      </c>
      <c r="L181" s="10">
        <v>5</v>
      </c>
      <c r="M181">
        <v>1</v>
      </c>
    </row>
    <row r="182" spans="1:13" x14ac:dyDescent="0.2">
      <c r="A182" s="10">
        <v>8</v>
      </c>
      <c r="B182" s="10">
        <v>1</v>
      </c>
      <c r="C182" s="10"/>
      <c r="E182" s="10" t="s">
        <v>239</v>
      </c>
      <c r="F182" s="10"/>
      <c r="G182" s="10"/>
      <c r="H182" s="10"/>
      <c r="I182" s="22" t="s">
        <v>46</v>
      </c>
      <c r="J182">
        <v>20</v>
      </c>
      <c r="K182" t="s">
        <v>44</v>
      </c>
      <c r="L182" s="10">
        <v>5</v>
      </c>
      <c r="M182">
        <v>1</v>
      </c>
    </row>
    <row r="183" spans="1:13" x14ac:dyDescent="0.2">
      <c r="A183" s="10">
        <v>8</v>
      </c>
      <c r="B183" s="10">
        <v>1</v>
      </c>
      <c r="C183" s="10"/>
      <c r="E183" s="10" t="s">
        <v>240</v>
      </c>
      <c r="F183" s="10"/>
      <c r="G183" s="10"/>
      <c r="H183" s="10"/>
      <c r="I183" s="19" t="s">
        <v>39</v>
      </c>
      <c r="J183">
        <v>4</v>
      </c>
      <c r="K183" t="s">
        <v>23</v>
      </c>
      <c r="L183" s="10">
        <v>1</v>
      </c>
      <c r="M183">
        <v>1</v>
      </c>
    </row>
    <row r="184" spans="1:13" x14ac:dyDescent="0.2">
      <c r="A184" s="10">
        <v>8</v>
      </c>
      <c r="B184" s="10">
        <v>1</v>
      </c>
      <c r="C184" s="10"/>
      <c r="E184" s="10" t="s">
        <v>241</v>
      </c>
      <c r="F184" s="10"/>
      <c r="G184" s="10"/>
      <c r="H184" s="10"/>
      <c r="I184" s="21" t="s">
        <v>35</v>
      </c>
      <c r="J184">
        <v>14</v>
      </c>
      <c r="K184" t="s">
        <v>37</v>
      </c>
      <c r="L184" s="10">
        <v>4</v>
      </c>
      <c r="M184">
        <v>1</v>
      </c>
    </row>
    <row r="185" spans="1:13" x14ac:dyDescent="0.2">
      <c r="A185" s="10">
        <v>8</v>
      </c>
      <c r="B185" s="10">
        <v>1</v>
      </c>
      <c r="C185" s="10"/>
      <c r="E185" s="10" t="s">
        <v>242</v>
      </c>
      <c r="F185" s="10"/>
      <c r="G185" s="10"/>
      <c r="H185" s="10"/>
      <c r="I185" s="18" t="s">
        <v>29</v>
      </c>
      <c r="J185">
        <v>6</v>
      </c>
      <c r="K185" t="s">
        <v>24</v>
      </c>
      <c r="L185" s="10">
        <v>2</v>
      </c>
      <c r="M185">
        <v>1</v>
      </c>
    </row>
    <row r="186" spans="1:13" x14ac:dyDescent="0.2">
      <c r="A186" s="10">
        <v>8</v>
      </c>
      <c r="B186" s="10">
        <v>1</v>
      </c>
      <c r="C186" s="10"/>
      <c r="E186" s="10" t="s">
        <v>243</v>
      </c>
      <c r="F186" s="10"/>
      <c r="G186" s="10"/>
      <c r="H186" s="10"/>
      <c r="I186" s="19" t="s">
        <v>40</v>
      </c>
      <c r="J186">
        <v>3</v>
      </c>
      <c r="K186" t="s">
        <v>23</v>
      </c>
      <c r="L186" s="10">
        <v>1</v>
      </c>
      <c r="M186">
        <v>1</v>
      </c>
    </row>
    <row r="187" spans="1:13" x14ac:dyDescent="0.2">
      <c r="A187" s="10">
        <v>8</v>
      </c>
      <c r="B187" s="10">
        <v>1</v>
      </c>
      <c r="C187" s="10"/>
      <c r="E187" s="10" t="s">
        <v>244</v>
      </c>
      <c r="F187" s="10"/>
      <c r="G187" s="10"/>
      <c r="H187" s="10"/>
      <c r="I187" s="22" t="s">
        <v>46</v>
      </c>
      <c r="J187">
        <v>20</v>
      </c>
      <c r="K187" t="s">
        <v>44</v>
      </c>
      <c r="L187" s="10">
        <v>5</v>
      </c>
      <c r="M187">
        <v>1</v>
      </c>
    </row>
    <row r="188" spans="1:13" x14ac:dyDescent="0.2">
      <c r="A188" s="10">
        <v>8</v>
      </c>
      <c r="B188" s="10">
        <v>1</v>
      </c>
      <c r="C188" s="10"/>
      <c r="E188" s="10" t="s">
        <v>245</v>
      </c>
      <c r="F188" s="10"/>
      <c r="G188" s="10"/>
      <c r="H188" s="10"/>
      <c r="I188" s="18" t="s">
        <v>32</v>
      </c>
      <c r="J188">
        <v>10</v>
      </c>
      <c r="K188" t="s">
        <v>24</v>
      </c>
      <c r="L188" s="10">
        <v>2</v>
      </c>
      <c r="M188">
        <v>1</v>
      </c>
    </row>
    <row r="189" spans="1:13" ht="16" x14ac:dyDescent="0.2">
      <c r="A189" s="10">
        <v>8</v>
      </c>
      <c r="B189" s="10">
        <v>1</v>
      </c>
      <c r="C189" s="10"/>
      <c r="E189" s="12" t="s">
        <v>246</v>
      </c>
      <c r="F189" s="12"/>
      <c r="G189" s="12"/>
      <c r="H189" s="12"/>
      <c r="I189" s="18" t="s">
        <v>29</v>
      </c>
      <c r="J189">
        <v>6</v>
      </c>
      <c r="K189" t="s">
        <v>24</v>
      </c>
      <c r="L189" s="10">
        <v>2</v>
      </c>
      <c r="M189">
        <v>1</v>
      </c>
    </row>
    <row r="190" spans="1:13" ht="16" x14ac:dyDescent="0.2">
      <c r="A190" s="10">
        <v>8</v>
      </c>
      <c r="B190" s="10">
        <v>1</v>
      </c>
      <c r="C190" s="10"/>
      <c r="E190" s="12" t="s">
        <v>247</v>
      </c>
      <c r="F190" s="12" t="s">
        <v>401</v>
      </c>
      <c r="G190" s="12" t="s">
        <v>380</v>
      </c>
      <c r="H190" s="12">
        <v>1</v>
      </c>
      <c r="I190" s="21" t="s">
        <v>38</v>
      </c>
      <c r="J190">
        <v>16</v>
      </c>
      <c r="K190" t="s">
        <v>37</v>
      </c>
      <c r="L190" s="10">
        <v>4</v>
      </c>
      <c r="M190">
        <v>1</v>
      </c>
    </row>
    <row r="191" spans="1:13" x14ac:dyDescent="0.2">
      <c r="A191" s="10">
        <v>8</v>
      </c>
      <c r="B191" s="10">
        <v>1</v>
      </c>
      <c r="C191" s="10"/>
      <c r="E191" s="10" t="s">
        <v>247</v>
      </c>
      <c r="F191" s="10"/>
      <c r="G191" s="10"/>
      <c r="H191" s="10">
        <v>1</v>
      </c>
      <c r="I191" s="21" t="s">
        <v>35</v>
      </c>
      <c r="J191">
        <v>14</v>
      </c>
      <c r="K191" t="s">
        <v>37</v>
      </c>
      <c r="L191" s="10">
        <v>4</v>
      </c>
      <c r="M191">
        <v>1</v>
      </c>
    </row>
    <row r="192" spans="1:13" ht="16" x14ac:dyDescent="0.2">
      <c r="A192" s="10">
        <v>8</v>
      </c>
      <c r="B192" s="10">
        <v>1</v>
      </c>
      <c r="C192" s="10"/>
      <c r="E192" s="12" t="s">
        <v>248</v>
      </c>
      <c r="F192" s="12"/>
      <c r="G192" s="12"/>
      <c r="H192" s="12"/>
      <c r="I192" s="21" t="s">
        <v>35</v>
      </c>
      <c r="J192">
        <v>14</v>
      </c>
      <c r="K192" t="s">
        <v>37</v>
      </c>
      <c r="L192" s="10">
        <v>4</v>
      </c>
      <c r="M192">
        <v>1</v>
      </c>
    </row>
    <row r="193" spans="1:13" ht="16" x14ac:dyDescent="0.2">
      <c r="A193" s="10">
        <v>8</v>
      </c>
      <c r="B193" s="10">
        <v>1</v>
      </c>
      <c r="C193" s="10"/>
      <c r="E193" s="12" t="s">
        <v>249</v>
      </c>
      <c r="F193" s="12"/>
      <c r="G193" s="12"/>
      <c r="H193" s="12"/>
      <c r="I193" s="19" t="s">
        <v>28</v>
      </c>
      <c r="J193">
        <v>2</v>
      </c>
      <c r="K193" t="s">
        <v>23</v>
      </c>
      <c r="L193" s="10">
        <v>1</v>
      </c>
      <c r="M193">
        <v>1</v>
      </c>
    </row>
    <row r="194" spans="1:13" ht="16" x14ac:dyDescent="0.2">
      <c r="A194" s="10">
        <v>8</v>
      </c>
      <c r="B194" s="10">
        <v>1</v>
      </c>
      <c r="C194" s="10"/>
      <c r="E194" s="13" t="s">
        <v>250</v>
      </c>
      <c r="F194" s="13"/>
      <c r="G194" s="13"/>
      <c r="H194" s="13"/>
      <c r="I194" s="21" t="s">
        <v>38</v>
      </c>
      <c r="J194">
        <v>16</v>
      </c>
      <c r="K194" t="s">
        <v>37</v>
      </c>
      <c r="L194" s="10">
        <v>4</v>
      </c>
      <c r="M194">
        <v>1</v>
      </c>
    </row>
    <row r="195" spans="1:13" ht="16" x14ac:dyDescent="0.2">
      <c r="A195" s="10">
        <v>8</v>
      </c>
      <c r="B195" s="10">
        <v>1</v>
      </c>
      <c r="C195" s="10"/>
      <c r="E195" s="12" t="s">
        <v>251</v>
      </c>
      <c r="F195" s="12"/>
      <c r="G195" s="12"/>
      <c r="H195" s="12"/>
      <c r="I195" s="18" t="s">
        <v>32</v>
      </c>
      <c r="J195">
        <v>10</v>
      </c>
      <c r="K195" t="s">
        <v>24</v>
      </c>
      <c r="L195" s="10">
        <v>2</v>
      </c>
      <c r="M195">
        <v>1</v>
      </c>
    </row>
    <row r="196" spans="1:13" ht="16" x14ac:dyDescent="0.2">
      <c r="A196" s="10">
        <v>8</v>
      </c>
      <c r="B196" s="10">
        <v>1</v>
      </c>
      <c r="C196" s="10"/>
      <c r="E196" s="12" t="s">
        <v>252</v>
      </c>
      <c r="F196" s="12"/>
      <c r="G196" s="12"/>
      <c r="H196" s="12"/>
      <c r="I196" s="18" t="s">
        <v>29</v>
      </c>
      <c r="J196">
        <v>6</v>
      </c>
      <c r="K196" t="s">
        <v>24</v>
      </c>
      <c r="L196" s="10">
        <v>2</v>
      </c>
      <c r="M196">
        <v>1</v>
      </c>
    </row>
    <row r="197" spans="1:13" ht="16" x14ac:dyDescent="0.2">
      <c r="A197" s="10">
        <v>9</v>
      </c>
      <c r="B197" s="10"/>
      <c r="C197" s="10"/>
      <c r="D197" s="10">
        <v>1</v>
      </c>
      <c r="E197" s="12" t="s">
        <v>253</v>
      </c>
      <c r="F197" s="12"/>
      <c r="G197" s="12"/>
      <c r="H197" s="12"/>
      <c r="I197" s="21" t="s">
        <v>43</v>
      </c>
      <c r="J197">
        <v>18</v>
      </c>
      <c r="K197" t="s">
        <v>37</v>
      </c>
      <c r="L197" s="10">
        <v>4</v>
      </c>
      <c r="M197">
        <v>1</v>
      </c>
    </row>
    <row r="198" spans="1:13" ht="16" x14ac:dyDescent="0.2">
      <c r="A198" s="10">
        <v>9</v>
      </c>
      <c r="B198" s="10"/>
      <c r="C198" s="10"/>
      <c r="D198" s="10">
        <v>1</v>
      </c>
      <c r="E198" s="14" t="s">
        <v>254</v>
      </c>
      <c r="F198" s="14"/>
      <c r="G198" s="14"/>
      <c r="H198" s="14"/>
      <c r="I198" s="18" t="s">
        <v>41</v>
      </c>
      <c r="J198">
        <v>9</v>
      </c>
      <c r="K198" t="s">
        <v>24</v>
      </c>
      <c r="L198" s="10">
        <v>2</v>
      </c>
      <c r="M198">
        <v>1</v>
      </c>
    </row>
    <row r="199" spans="1:13" ht="16" x14ac:dyDescent="0.2">
      <c r="A199" s="10">
        <v>9</v>
      </c>
      <c r="B199" s="10"/>
      <c r="C199" s="10"/>
      <c r="D199" s="10">
        <v>1</v>
      </c>
      <c r="E199" s="14" t="s">
        <v>255</v>
      </c>
      <c r="F199" s="14"/>
      <c r="G199" s="14"/>
      <c r="H199" s="14"/>
      <c r="I199" s="18" t="s">
        <v>29</v>
      </c>
      <c r="J199">
        <v>6</v>
      </c>
      <c r="K199" t="s">
        <v>24</v>
      </c>
      <c r="L199" s="10">
        <v>2</v>
      </c>
      <c r="M199">
        <v>1</v>
      </c>
    </row>
    <row r="200" spans="1:13" ht="16" x14ac:dyDescent="0.2">
      <c r="A200" s="10">
        <v>9</v>
      </c>
      <c r="B200" s="10"/>
      <c r="C200" s="10"/>
      <c r="D200" s="10">
        <v>1</v>
      </c>
      <c r="E200" s="14" t="s">
        <v>256</v>
      </c>
      <c r="F200" s="14"/>
      <c r="G200" s="14"/>
      <c r="H200" s="14"/>
      <c r="I200" s="18" t="s">
        <v>29</v>
      </c>
      <c r="J200">
        <v>6</v>
      </c>
      <c r="K200" t="s">
        <v>24</v>
      </c>
      <c r="L200" s="10">
        <v>2</v>
      </c>
      <c r="M200">
        <v>1</v>
      </c>
    </row>
    <row r="201" spans="1:13" ht="16" x14ac:dyDescent="0.2">
      <c r="A201" s="10">
        <v>9</v>
      </c>
      <c r="B201" s="10"/>
      <c r="C201" s="10"/>
      <c r="D201" s="10">
        <v>1</v>
      </c>
      <c r="E201" s="14" t="s">
        <v>257</v>
      </c>
      <c r="F201" s="14"/>
      <c r="G201" s="14"/>
      <c r="H201" s="14"/>
      <c r="I201" s="21" t="s">
        <v>35</v>
      </c>
      <c r="J201">
        <v>14</v>
      </c>
      <c r="K201" t="s">
        <v>37</v>
      </c>
      <c r="L201" s="10">
        <v>4</v>
      </c>
      <c r="M201">
        <v>1</v>
      </c>
    </row>
    <row r="202" spans="1:13" ht="16" x14ac:dyDescent="0.2">
      <c r="A202" s="10">
        <v>9</v>
      </c>
      <c r="B202" s="10"/>
      <c r="C202" s="10"/>
      <c r="D202" s="10">
        <v>1</v>
      </c>
      <c r="E202" s="14" t="s">
        <v>260</v>
      </c>
      <c r="F202" s="14"/>
      <c r="G202" s="14"/>
      <c r="H202" s="14"/>
      <c r="I202" s="21" t="s">
        <v>35</v>
      </c>
      <c r="J202">
        <v>14</v>
      </c>
      <c r="K202" t="s">
        <v>37</v>
      </c>
      <c r="L202" s="10">
        <v>4</v>
      </c>
      <c r="M202">
        <v>1</v>
      </c>
    </row>
    <row r="203" spans="1:13" ht="16" x14ac:dyDescent="0.2">
      <c r="A203" s="10">
        <v>9</v>
      </c>
      <c r="B203" s="10"/>
      <c r="C203" s="10"/>
      <c r="D203" s="10">
        <v>1</v>
      </c>
      <c r="E203" s="14" t="s">
        <v>259</v>
      </c>
      <c r="F203" s="14"/>
      <c r="G203" s="14"/>
      <c r="H203" s="14"/>
      <c r="I203" s="19" t="s">
        <v>28</v>
      </c>
      <c r="J203">
        <v>2</v>
      </c>
      <c r="K203" t="s">
        <v>23</v>
      </c>
      <c r="L203" s="10">
        <v>1</v>
      </c>
      <c r="M203">
        <v>1</v>
      </c>
    </row>
    <row r="204" spans="1:13" ht="16" x14ac:dyDescent="0.2">
      <c r="A204" s="10">
        <v>9</v>
      </c>
      <c r="B204" s="10"/>
      <c r="C204" s="10"/>
      <c r="D204" s="10">
        <v>1</v>
      </c>
      <c r="E204" s="14" t="s">
        <v>261</v>
      </c>
      <c r="F204" s="14" t="s">
        <v>401</v>
      </c>
      <c r="G204" s="14" t="s">
        <v>381</v>
      </c>
      <c r="H204" s="14">
        <v>1</v>
      </c>
      <c r="I204" s="21" t="s">
        <v>36</v>
      </c>
      <c r="J204">
        <v>15</v>
      </c>
      <c r="K204" t="s">
        <v>37</v>
      </c>
      <c r="L204" s="10">
        <v>4</v>
      </c>
      <c r="M204">
        <v>1</v>
      </c>
    </row>
    <row r="205" spans="1:13" ht="16" x14ac:dyDescent="0.2">
      <c r="A205" s="10">
        <v>9</v>
      </c>
      <c r="B205" s="10"/>
      <c r="C205" s="10"/>
      <c r="D205" s="10">
        <v>1</v>
      </c>
      <c r="E205" s="14" t="s">
        <v>261</v>
      </c>
      <c r="F205" s="14"/>
      <c r="G205" s="14"/>
      <c r="H205" s="14">
        <v>1</v>
      </c>
      <c r="I205" s="21" t="s">
        <v>38</v>
      </c>
      <c r="J205">
        <v>16</v>
      </c>
      <c r="K205" t="s">
        <v>37</v>
      </c>
      <c r="L205" s="10">
        <v>4</v>
      </c>
      <c r="M205">
        <v>1</v>
      </c>
    </row>
    <row r="206" spans="1:13" ht="16" x14ac:dyDescent="0.2">
      <c r="A206" s="10">
        <v>9</v>
      </c>
      <c r="B206" s="10"/>
      <c r="C206" s="10"/>
      <c r="D206" s="10">
        <v>1</v>
      </c>
      <c r="E206" s="14" t="s">
        <v>262</v>
      </c>
      <c r="F206" s="14"/>
      <c r="G206" s="14"/>
      <c r="H206" s="14"/>
      <c r="I206" s="21" t="s">
        <v>165</v>
      </c>
      <c r="J206">
        <v>17</v>
      </c>
      <c r="K206" t="s">
        <v>37</v>
      </c>
      <c r="L206" s="10">
        <v>4</v>
      </c>
      <c r="M206">
        <v>1</v>
      </c>
    </row>
    <row r="207" spans="1:13" ht="16" x14ac:dyDescent="0.2">
      <c r="A207" s="10">
        <v>9</v>
      </c>
      <c r="B207" s="10"/>
      <c r="C207" s="10"/>
      <c r="D207" s="10">
        <v>1</v>
      </c>
      <c r="E207" s="15" t="s">
        <v>263</v>
      </c>
      <c r="F207" s="15"/>
      <c r="G207" s="15"/>
      <c r="H207" s="15"/>
      <c r="I207" s="19" t="s">
        <v>28</v>
      </c>
      <c r="J207">
        <v>2</v>
      </c>
      <c r="K207" t="s">
        <v>23</v>
      </c>
      <c r="L207" s="10">
        <v>1</v>
      </c>
      <c r="M207">
        <v>1</v>
      </c>
    </row>
    <row r="208" spans="1:13" ht="16" x14ac:dyDescent="0.2">
      <c r="A208" s="10">
        <v>9</v>
      </c>
      <c r="B208" s="10"/>
      <c r="C208" s="10"/>
      <c r="D208" s="10">
        <v>1</v>
      </c>
      <c r="E208" s="14" t="s">
        <v>264</v>
      </c>
      <c r="F208" s="14" t="s">
        <v>401</v>
      </c>
      <c r="G208" s="14" t="s">
        <v>382</v>
      </c>
      <c r="H208" s="14">
        <v>1</v>
      </c>
      <c r="I208" s="22" t="s">
        <v>46</v>
      </c>
      <c r="J208">
        <v>20</v>
      </c>
      <c r="K208" t="s">
        <v>44</v>
      </c>
      <c r="L208" s="10">
        <v>5</v>
      </c>
      <c r="M208">
        <v>1</v>
      </c>
    </row>
    <row r="209" spans="1:13" ht="16" x14ac:dyDescent="0.2">
      <c r="A209" s="10">
        <v>9</v>
      </c>
      <c r="B209" s="10"/>
      <c r="C209" s="10"/>
      <c r="D209" s="10">
        <v>1</v>
      </c>
      <c r="E209" s="14" t="s">
        <v>264</v>
      </c>
      <c r="F209" s="14"/>
      <c r="G209" s="14"/>
      <c r="H209" s="14">
        <v>1</v>
      </c>
      <c r="I209" s="21" t="s">
        <v>165</v>
      </c>
      <c r="J209">
        <v>17</v>
      </c>
      <c r="K209" t="s">
        <v>37</v>
      </c>
      <c r="L209" s="10">
        <v>4</v>
      </c>
      <c r="M209">
        <v>1</v>
      </c>
    </row>
    <row r="210" spans="1:13" ht="16" x14ac:dyDescent="0.2">
      <c r="A210" s="10">
        <v>9</v>
      </c>
      <c r="B210" s="10"/>
      <c r="C210" s="10"/>
      <c r="D210" s="10">
        <v>1</v>
      </c>
      <c r="E210" s="14" t="s">
        <v>265</v>
      </c>
      <c r="F210" s="14"/>
      <c r="G210" s="14"/>
      <c r="H210" s="14"/>
      <c r="I210" s="21" t="s">
        <v>165</v>
      </c>
      <c r="J210">
        <v>17</v>
      </c>
      <c r="K210" t="s">
        <v>37</v>
      </c>
      <c r="L210" s="10">
        <v>4</v>
      </c>
      <c r="M210">
        <v>1</v>
      </c>
    </row>
    <row r="211" spans="1:13" ht="16" x14ac:dyDescent="0.2">
      <c r="A211" s="10">
        <v>9</v>
      </c>
      <c r="B211" s="10"/>
      <c r="C211" s="10"/>
      <c r="D211" s="10">
        <v>1</v>
      </c>
      <c r="E211" s="14" t="s">
        <v>266</v>
      </c>
      <c r="F211" s="14"/>
      <c r="G211" s="14"/>
      <c r="H211" s="14"/>
      <c r="I211" s="22" t="s">
        <v>46</v>
      </c>
      <c r="J211">
        <v>20</v>
      </c>
      <c r="K211" t="s">
        <v>44</v>
      </c>
      <c r="L211" s="10">
        <v>5</v>
      </c>
      <c r="M211">
        <v>1</v>
      </c>
    </row>
    <row r="212" spans="1:13" ht="16" x14ac:dyDescent="0.2">
      <c r="A212" s="10">
        <v>9</v>
      </c>
      <c r="B212" s="10"/>
      <c r="C212" s="10"/>
      <c r="D212" s="10">
        <v>1</v>
      </c>
      <c r="E212" s="14" t="s">
        <v>267</v>
      </c>
      <c r="F212" s="14"/>
      <c r="G212" s="14"/>
      <c r="H212" s="14"/>
      <c r="I212" s="21" t="s">
        <v>38</v>
      </c>
      <c r="J212">
        <v>16</v>
      </c>
      <c r="K212" t="s">
        <v>37</v>
      </c>
      <c r="L212" s="10">
        <v>4</v>
      </c>
      <c r="M212">
        <v>1</v>
      </c>
    </row>
    <row r="213" spans="1:13" ht="16" x14ac:dyDescent="0.2">
      <c r="A213" s="10">
        <v>9</v>
      </c>
      <c r="B213" s="10"/>
      <c r="C213" s="10"/>
      <c r="D213" s="10">
        <v>1</v>
      </c>
      <c r="E213" s="14" t="s">
        <v>268</v>
      </c>
      <c r="F213" s="14"/>
      <c r="G213" s="14"/>
      <c r="H213" s="14"/>
      <c r="I213" s="22" t="s">
        <v>45</v>
      </c>
      <c r="J213">
        <v>19</v>
      </c>
      <c r="K213" t="s">
        <v>44</v>
      </c>
      <c r="L213" s="10">
        <v>5</v>
      </c>
      <c r="M213">
        <v>1</v>
      </c>
    </row>
    <row r="214" spans="1:13" ht="16" x14ac:dyDescent="0.2">
      <c r="A214" s="10">
        <v>9</v>
      </c>
      <c r="B214" s="10"/>
      <c r="C214" s="10"/>
      <c r="D214" s="10">
        <v>1</v>
      </c>
      <c r="E214" s="14" t="s">
        <v>269</v>
      </c>
      <c r="F214" s="14"/>
      <c r="G214" s="14"/>
      <c r="H214" s="14"/>
      <c r="I214" s="19" t="s">
        <v>39</v>
      </c>
      <c r="J214">
        <v>4</v>
      </c>
      <c r="K214" t="s">
        <v>23</v>
      </c>
      <c r="L214" s="10">
        <v>1</v>
      </c>
      <c r="M214">
        <v>1</v>
      </c>
    </row>
    <row r="215" spans="1:13" ht="16" x14ac:dyDescent="0.2">
      <c r="A215" s="10">
        <v>9</v>
      </c>
      <c r="B215" s="10"/>
      <c r="C215" s="10"/>
      <c r="D215" s="10">
        <v>1</v>
      </c>
      <c r="E215" s="16" t="s">
        <v>270</v>
      </c>
      <c r="F215" s="16"/>
      <c r="G215" s="16"/>
      <c r="H215" s="16"/>
      <c r="I215" s="19" t="s">
        <v>39</v>
      </c>
      <c r="J215">
        <v>4</v>
      </c>
      <c r="K215" t="s">
        <v>23</v>
      </c>
      <c r="L215" s="10">
        <v>1</v>
      </c>
      <c r="M215">
        <v>1</v>
      </c>
    </row>
    <row r="216" spans="1:13" ht="16" x14ac:dyDescent="0.2">
      <c r="A216" s="10">
        <v>9</v>
      </c>
      <c r="B216" s="10"/>
      <c r="C216" s="10"/>
      <c r="D216" s="10">
        <v>1</v>
      </c>
      <c r="E216" s="14" t="s">
        <v>271</v>
      </c>
      <c r="F216" s="14"/>
      <c r="G216" s="14"/>
      <c r="H216" s="14"/>
      <c r="I216" s="19" t="s">
        <v>27</v>
      </c>
      <c r="J216">
        <v>1</v>
      </c>
      <c r="K216" t="s">
        <v>23</v>
      </c>
      <c r="L216" s="10">
        <v>1</v>
      </c>
      <c r="M216">
        <v>1</v>
      </c>
    </row>
    <row r="217" spans="1:13" ht="16" x14ac:dyDescent="0.2">
      <c r="A217" s="10">
        <v>9</v>
      </c>
      <c r="B217" s="10"/>
      <c r="C217" s="10"/>
      <c r="D217" s="10">
        <v>1</v>
      </c>
      <c r="E217" s="14" t="s">
        <v>272</v>
      </c>
      <c r="F217" s="14"/>
      <c r="G217" s="14"/>
      <c r="H217" s="14"/>
      <c r="I217" s="21" t="s">
        <v>35</v>
      </c>
      <c r="J217">
        <v>14</v>
      </c>
      <c r="K217" t="s">
        <v>37</v>
      </c>
      <c r="L217" s="10">
        <v>4</v>
      </c>
      <c r="M217">
        <v>1</v>
      </c>
    </row>
    <row r="218" spans="1:13" ht="16" x14ac:dyDescent="0.2">
      <c r="A218" s="10">
        <v>9</v>
      </c>
      <c r="B218" s="10"/>
      <c r="C218" s="10"/>
      <c r="D218" s="10">
        <v>1</v>
      </c>
      <c r="E218" s="14" t="s">
        <v>273</v>
      </c>
      <c r="F218" s="14"/>
      <c r="G218" s="14"/>
      <c r="H218" s="14"/>
      <c r="I218" s="19" t="s">
        <v>28</v>
      </c>
      <c r="J218">
        <v>2</v>
      </c>
      <c r="K218" t="s">
        <v>23</v>
      </c>
      <c r="L218" s="10">
        <v>1</v>
      </c>
      <c r="M218">
        <v>1</v>
      </c>
    </row>
    <row r="219" spans="1:13" ht="16" x14ac:dyDescent="0.2">
      <c r="A219" s="10">
        <v>9</v>
      </c>
      <c r="B219" s="10"/>
      <c r="C219" s="10"/>
      <c r="D219" s="10">
        <v>1</v>
      </c>
      <c r="E219" s="14" t="s">
        <v>274</v>
      </c>
      <c r="F219" s="14"/>
      <c r="G219" s="14"/>
      <c r="H219" s="14"/>
      <c r="I219" s="21" t="s">
        <v>43</v>
      </c>
      <c r="J219">
        <v>18</v>
      </c>
      <c r="K219" t="s">
        <v>37</v>
      </c>
      <c r="L219" s="10">
        <v>4</v>
      </c>
      <c r="M219">
        <v>1</v>
      </c>
    </row>
    <row r="220" spans="1:13" ht="16" x14ac:dyDescent="0.2">
      <c r="A220" s="10">
        <v>9</v>
      </c>
      <c r="B220" s="10"/>
      <c r="C220" s="10"/>
      <c r="D220" s="10">
        <v>1</v>
      </c>
      <c r="E220" s="14" t="s">
        <v>275</v>
      </c>
      <c r="F220" s="14"/>
      <c r="G220" s="14"/>
      <c r="H220" s="14"/>
      <c r="I220" s="21" t="s">
        <v>43</v>
      </c>
      <c r="J220">
        <v>18</v>
      </c>
      <c r="K220" t="s">
        <v>37</v>
      </c>
      <c r="L220" s="10">
        <v>4</v>
      </c>
      <c r="M220">
        <v>1</v>
      </c>
    </row>
    <row r="221" spans="1:13" ht="16" x14ac:dyDescent="0.2">
      <c r="A221" s="10">
        <v>9</v>
      </c>
      <c r="B221" s="10"/>
      <c r="C221" s="10"/>
      <c r="D221" s="10">
        <v>1</v>
      </c>
      <c r="E221" s="15" t="s">
        <v>276</v>
      </c>
      <c r="F221" s="15"/>
      <c r="G221" s="15"/>
      <c r="H221" s="15"/>
      <c r="I221" s="21" t="s">
        <v>38</v>
      </c>
      <c r="J221">
        <v>16</v>
      </c>
      <c r="K221" t="s">
        <v>37</v>
      </c>
      <c r="L221" s="10">
        <v>4</v>
      </c>
      <c r="M221">
        <v>1</v>
      </c>
    </row>
    <row r="222" spans="1:13" ht="16" x14ac:dyDescent="0.2">
      <c r="A222" s="10">
        <v>9</v>
      </c>
      <c r="B222" s="10"/>
      <c r="C222" s="10"/>
      <c r="D222" s="10">
        <v>1</v>
      </c>
      <c r="E222" s="14" t="s">
        <v>280</v>
      </c>
      <c r="F222" s="14"/>
      <c r="G222" s="14"/>
      <c r="H222" s="14"/>
      <c r="I222" s="21" t="s">
        <v>38</v>
      </c>
      <c r="J222">
        <v>16</v>
      </c>
      <c r="K222" t="s">
        <v>37</v>
      </c>
      <c r="L222" s="10">
        <v>4</v>
      </c>
      <c r="M222">
        <v>1</v>
      </c>
    </row>
    <row r="223" spans="1:13" ht="16" x14ac:dyDescent="0.2">
      <c r="A223" s="10">
        <v>9</v>
      </c>
      <c r="B223" s="10"/>
      <c r="C223" s="10"/>
      <c r="D223" s="10">
        <v>1</v>
      </c>
      <c r="E223" s="14" t="s">
        <v>281</v>
      </c>
      <c r="F223" s="14"/>
      <c r="G223" s="14"/>
      <c r="H223" s="14"/>
      <c r="I223" s="20" t="s">
        <v>48</v>
      </c>
      <c r="J223">
        <v>12</v>
      </c>
      <c r="K223" t="s">
        <v>25</v>
      </c>
      <c r="L223" s="10">
        <v>3</v>
      </c>
      <c r="M223">
        <v>1</v>
      </c>
    </row>
    <row r="224" spans="1:13" ht="16" x14ac:dyDescent="0.2">
      <c r="A224" s="10">
        <v>10</v>
      </c>
      <c r="B224" s="10">
        <v>1</v>
      </c>
      <c r="C224" s="10"/>
      <c r="E224" s="12" t="s">
        <v>283</v>
      </c>
      <c r="F224" s="12"/>
      <c r="G224" s="12"/>
      <c r="H224" s="12"/>
      <c r="I224" s="21" t="s">
        <v>43</v>
      </c>
      <c r="J224">
        <v>18</v>
      </c>
      <c r="K224" t="s">
        <v>37</v>
      </c>
      <c r="L224" s="10">
        <v>4</v>
      </c>
      <c r="M224">
        <v>1</v>
      </c>
    </row>
    <row r="225" spans="1:13" x14ac:dyDescent="0.2">
      <c r="A225" s="10">
        <v>10</v>
      </c>
      <c r="B225" s="10">
        <v>1</v>
      </c>
      <c r="C225" s="10"/>
      <c r="E225" s="10" t="s">
        <v>284</v>
      </c>
      <c r="F225" s="10"/>
      <c r="G225" s="10"/>
      <c r="H225" s="10"/>
      <c r="I225" s="21" t="s">
        <v>43</v>
      </c>
      <c r="J225">
        <v>18</v>
      </c>
      <c r="K225" t="s">
        <v>37</v>
      </c>
      <c r="L225" s="10">
        <v>4</v>
      </c>
      <c r="M225">
        <v>1</v>
      </c>
    </row>
    <row r="226" spans="1:13" ht="16" x14ac:dyDescent="0.2">
      <c r="A226" s="10">
        <v>10</v>
      </c>
      <c r="B226" s="10">
        <v>1</v>
      </c>
      <c r="C226" s="10"/>
      <c r="E226" s="12" t="s">
        <v>285</v>
      </c>
      <c r="F226" s="12"/>
      <c r="G226" s="12"/>
      <c r="H226" s="12"/>
      <c r="I226" s="19" t="s">
        <v>28</v>
      </c>
      <c r="J226">
        <v>2</v>
      </c>
      <c r="K226" t="s">
        <v>23</v>
      </c>
      <c r="L226" s="10">
        <v>1</v>
      </c>
      <c r="M226">
        <v>1</v>
      </c>
    </row>
    <row r="227" spans="1:13" ht="16" x14ac:dyDescent="0.2">
      <c r="A227" s="10">
        <v>10</v>
      </c>
      <c r="B227" s="10">
        <v>1</v>
      </c>
      <c r="C227" s="10"/>
      <c r="E227" s="12" t="s">
        <v>286</v>
      </c>
      <c r="F227" s="12"/>
      <c r="G227" s="12"/>
      <c r="H227" s="12"/>
      <c r="I227" s="21" t="s">
        <v>43</v>
      </c>
      <c r="J227">
        <v>18</v>
      </c>
      <c r="K227" t="s">
        <v>37</v>
      </c>
      <c r="L227" s="10">
        <v>4</v>
      </c>
      <c r="M227">
        <v>1</v>
      </c>
    </row>
    <row r="228" spans="1:13" ht="16" x14ac:dyDescent="0.2">
      <c r="A228" s="10">
        <v>10</v>
      </c>
      <c r="B228" s="10">
        <v>1</v>
      </c>
      <c r="C228" s="10"/>
      <c r="E228" s="12" t="s">
        <v>287</v>
      </c>
      <c r="F228" s="12"/>
      <c r="G228" s="12"/>
      <c r="H228" s="12"/>
      <c r="I228" s="19" t="s">
        <v>26</v>
      </c>
      <c r="J228">
        <v>5</v>
      </c>
      <c r="K228" t="s">
        <v>23</v>
      </c>
      <c r="L228" s="10">
        <v>1</v>
      </c>
      <c r="M228">
        <v>1</v>
      </c>
    </row>
    <row r="229" spans="1:13" ht="16" x14ac:dyDescent="0.2">
      <c r="A229" s="10">
        <v>10</v>
      </c>
      <c r="B229" s="10">
        <v>1</v>
      </c>
      <c r="C229" s="10"/>
      <c r="E229" s="12" t="s">
        <v>288</v>
      </c>
      <c r="F229" s="12"/>
      <c r="G229" s="12"/>
      <c r="H229" s="12"/>
      <c r="I229" s="21" t="s">
        <v>43</v>
      </c>
      <c r="J229">
        <v>18</v>
      </c>
      <c r="K229" t="s">
        <v>37</v>
      </c>
      <c r="L229" s="10">
        <v>4</v>
      </c>
      <c r="M229">
        <v>1</v>
      </c>
    </row>
    <row r="230" spans="1:13" ht="16" x14ac:dyDescent="0.2">
      <c r="A230" s="10">
        <v>10</v>
      </c>
      <c r="B230" s="10">
        <v>1</v>
      </c>
      <c r="C230" s="10"/>
      <c r="E230" s="12" t="s">
        <v>289</v>
      </c>
      <c r="F230" s="12"/>
      <c r="G230" s="12"/>
      <c r="H230" s="12"/>
      <c r="I230" s="21" t="s">
        <v>165</v>
      </c>
      <c r="J230">
        <v>17</v>
      </c>
      <c r="K230" t="s">
        <v>37</v>
      </c>
      <c r="L230" s="10">
        <v>4</v>
      </c>
      <c r="M230">
        <v>1</v>
      </c>
    </row>
    <row r="231" spans="1:13" ht="16" x14ac:dyDescent="0.2">
      <c r="A231" s="10">
        <v>10</v>
      </c>
      <c r="B231" s="10">
        <v>1</v>
      </c>
      <c r="C231" s="10"/>
      <c r="E231" s="12" t="s">
        <v>290</v>
      </c>
      <c r="F231" s="12"/>
      <c r="G231" s="12"/>
      <c r="H231" s="12"/>
      <c r="I231" s="18" t="s">
        <v>29</v>
      </c>
      <c r="J231">
        <v>6</v>
      </c>
      <c r="K231" t="s">
        <v>24</v>
      </c>
      <c r="L231" s="10">
        <v>2</v>
      </c>
      <c r="M231">
        <v>1</v>
      </c>
    </row>
    <row r="232" spans="1:13" ht="16" x14ac:dyDescent="0.2">
      <c r="A232" s="10">
        <v>10</v>
      </c>
      <c r="B232" s="10">
        <v>1</v>
      </c>
      <c r="C232" s="10"/>
      <c r="E232" s="17" t="s">
        <v>291</v>
      </c>
      <c r="F232" s="17"/>
      <c r="G232" s="17"/>
      <c r="H232" s="17"/>
      <c r="I232" s="21" t="s">
        <v>35</v>
      </c>
      <c r="J232">
        <v>14</v>
      </c>
      <c r="K232" t="s">
        <v>37</v>
      </c>
      <c r="L232" s="10">
        <v>4</v>
      </c>
      <c r="M232">
        <v>1</v>
      </c>
    </row>
    <row r="233" spans="1:13" ht="16" x14ac:dyDescent="0.2">
      <c r="A233" s="10">
        <v>10</v>
      </c>
      <c r="B233" s="10">
        <v>1</v>
      </c>
      <c r="C233" s="10"/>
      <c r="E233" s="12" t="s">
        <v>292</v>
      </c>
      <c r="F233" s="12"/>
      <c r="G233" s="12"/>
      <c r="H233" s="12"/>
      <c r="I233" s="18" t="s">
        <v>29</v>
      </c>
      <c r="J233">
        <v>6</v>
      </c>
      <c r="K233" t="s">
        <v>24</v>
      </c>
      <c r="L233" s="10">
        <v>2</v>
      </c>
      <c r="M233">
        <v>1</v>
      </c>
    </row>
    <row r="234" spans="1:13" ht="16" x14ac:dyDescent="0.2">
      <c r="A234" s="10">
        <v>10</v>
      </c>
      <c r="B234" s="10">
        <v>1</v>
      </c>
      <c r="C234" s="10"/>
      <c r="E234" s="12" t="s">
        <v>293</v>
      </c>
      <c r="F234" s="12"/>
      <c r="G234" s="12"/>
      <c r="H234" s="12"/>
      <c r="I234" s="21" t="s">
        <v>35</v>
      </c>
      <c r="J234">
        <v>14</v>
      </c>
      <c r="K234" t="s">
        <v>37</v>
      </c>
      <c r="L234" s="10">
        <v>4</v>
      </c>
      <c r="M234">
        <v>1</v>
      </c>
    </row>
    <row r="235" spans="1:13" ht="16" x14ac:dyDescent="0.2">
      <c r="A235" s="10">
        <v>10</v>
      </c>
      <c r="B235" s="10">
        <v>1</v>
      </c>
      <c r="C235" s="10"/>
      <c r="E235" s="12" t="s">
        <v>294</v>
      </c>
      <c r="F235" s="12"/>
      <c r="G235" s="12"/>
      <c r="H235" s="12"/>
      <c r="I235" s="19" t="s">
        <v>28</v>
      </c>
      <c r="J235">
        <v>2</v>
      </c>
      <c r="K235" t="s">
        <v>23</v>
      </c>
      <c r="L235" s="10">
        <v>1</v>
      </c>
      <c r="M235">
        <v>1</v>
      </c>
    </row>
    <row r="236" spans="1:13" ht="16" x14ac:dyDescent="0.2">
      <c r="A236" s="10">
        <v>10</v>
      </c>
      <c r="B236" s="10">
        <v>1</v>
      </c>
      <c r="C236" s="10"/>
      <c r="E236" s="12" t="s">
        <v>295</v>
      </c>
      <c r="F236" s="12"/>
      <c r="G236" s="12"/>
      <c r="H236" s="12"/>
      <c r="I236" s="19" t="s">
        <v>28</v>
      </c>
      <c r="J236">
        <v>2</v>
      </c>
      <c r="K236" t="s">
        <v>23</v>
      </c>
      <c r="L236" s="10">
        <v>1</v>
      </c>
      <c r="M236">
        <v>1</v>
      </c>
    </row>
    <row r="237" spans="1:13" ht="16" x14ac:dyDescent="0.2">
      <c r="A237" s="10">
        <v>10</v>
      </c>
      <c r="B237" s="10">
        <v>1</v>
      </c>
      <c r="C237" s="10"/>
      <c r="E237" s="12" t="s">
        <v>296</v>
      </c>
      <c r="F237" s="12"/>
      <c r="G237" s="12"/>
      <c r="H237" s="12"/>
      <c r="I237" s="19" t="s">
        <v>39</v>
      </c>
      <c r="J237">
        <v>4</v>
      </c>
      <c r="K237" t="s">
        <v>23</v>
      </c>
      <c r="L237" s="10">
        <v>1</v>
      </c>
      <c r="M237">
        <v>1</v>
      </c>
    </row>
    <row r="238" spans="1:13" ht="16" x14ac:dyDescent="0.2">
      <c r="A238" s="10">
        <v>10</v>
      </c>
      <c r="B238" s="10">
        <v>1</v>
      </c>
      <c r="C238" s="10"/>
      <c r="E238" s="12" t="s">
        <v>297</v>
      </c>
      <c r="F238" s="12"/>
      <c r="G238" s="12"/>
      <c r="H238" s="12"/>
      <c r="I238" s="21" t="s">
        <v>35</v>
      </c>
      <c r="J238">
        <v>14</v>
      </c>
      <c r="K238" t="s">
        <v>37</v>
      </c>
      <c r="L238" s="10">
        <v>4</v>
      </c>
      <c r="M238">
        <v>1</v>
      </c>
    </row>
    <row r="239" spans="1:13" ht="16" x14ac:dyDescent="0.2">
      <c r="A239" s="10">
        <v>10</v>
      </c>
      <c r="B239" s="10">
        <v>1</v>
      </c>
      <c r="C239" s="10"/>
      <c r="E239" s="12" t="s">
        <v>298</v>
      </c>
      <c r="F239" s="12"/>
      <c r="G239" s="12"/>
      <c r="H239" s="12"/>
      <c r="I239" s="21" t="s">
        <v>38</v>
      </c>
      <c r="J239">
        <v>16</v>
      </c>
      <c r="K239" t="s">
        <v>37</v>
      </c>
      <c r="L239" s="10">
        <v>4</v>
      </c>
      <c r="M239">
        <v>1</v>
      </c>
    </row>
    <row r="240" spans="1:13" ht="16" x14ac:dyDescent="0.2">
      <c r="A240" s="10">
        <v>10</v>
      </c>
      <c r="B240" s="10">
        <v>1</v>
      </c>
      <c r="C240" s="10"/>
      <c r="E240" s="12" t="s">
        <v>299</v>
      </c>
      <c r="F240" s="12"/>
      <c r="G240" s="12"/>
      <c r="H240" s="12"/>
      <c r="I240" s="21" t="s">
        <v>38</v>
      </c>
      <c r="J240">
        <v>16</v>
      </c>
      <c r="K240" t="s">
        <v>37</v>
      </c>
      <c r="L240" s="10">
        <v>4</v>
      </c>
      <c r="M240">
        <v>1</v>
      </c>
    </row>
    <row r="241" spans="1:13" ht="16" x14ac:dyDescent="0.2">
      <c r="A241" s="10">
        <v>10</v>
      </c>
      <c r="B241" s="10">
        <v>1</v>
      </c>
      <c r="C241" s="10"/>
      <c r="E241" s="17" t="s">
        <v>300</v>
      </c>
      <c r="F241" s="17"/>
      <c r="G241" s="17"/>
      <c r="H241" s="17"/>
      <c r="I241" s="21" t="s">
        <v>35</v>
      </c>
      <c r="J241">
        <v>14</v>
      </c>
      <c r="K241" t="s">
        <v>37</v>
      </c>
      <c r="L241" s="10">
        <v>4</v>
      </c>
      <c r="M241">
        <v>1</v>
      </c>
    </row>
    <row r="242" spans="1:13" ht="16" x14ac:dyDescent="0.2">
      <c r="A242" s="10">
        <v>10</v>
      </c>
      <c r="B242" s="10">
        <v>1</v>
      </c>
      <c r="C242" s="10"/>
      <c r="E242" s="12" t="s">
        <v>301</v>
      </c>
      <c r="F242" s="12"/>
      <c r="G242" s="12"/>
      <c r="H242" s="12"/>
      <c r="I242" s="20" t="s">
        <v>48</v>
      </c>
      <c r="J242">
        <v>12</v>
      </c>
      <c r="K242" t="s">
        <v>25</v>
      </c>
      <c r="L242" s="10">
        <v>3</v>
      </c>
      <c r="M242">
        <v>1</v>
      </c>
    </row>
    <row r="243" spans="1:13" ht="16" x14ac:dyDescent="0.2">
      <c r="A243" s="10">
        <v>10</v>
      </c>
      <c r="B243" s="10">
        <v>1</v>
      </c>
      <c r="C243" s="10"/>
      <c r="E243" s="12" t="s">
        <v>314</v>
      </c>
      <c r="F243" s="12" t="s">
        <v>400</v>
      </c>
      <c r="G243" s="12" t="s">
        <v>383</v>
      </c>
      <c r="H243" s="12">
        <v>1</v>
      </c>
      <c r="I243" s="21" t="s">
        <v>38</v>
      </c>
      <c r="J243">
        <v>16</v>
      </c>
      <c r="K243" t="s">
        <v>37</v>
      </c>
      <c r="L243" s="10">
        <v>4</v>
      </c>
      <c r="M243">
        <v>1</v>
      </c>
    </row>
    <row r="244" spans="1:13" ht="16" x14ac:dyDescent="0.2">
      <c r="A244" s="10">
        <v>10</v>
      </c>
      <c r="B244" s="10">
        <v>1</v>
      </c>
      <c r="C244" s="10"/>
      <c r="E244" s="12" t="s">
        <v>314</v>
      </c>
      <c r="F244" s="12"/>
      <c r="G244" s="12"/>
      <c r="H244" s="12">
        <v>1</v>
      </c>
      <c r="I244" s="18" t="s">
        <v>29</v>
      </c>
      <c r="J244">
        <v>6</v>
      </c>
      <c r="K244" t="s">
        <v>24</v>
      </c>
      <c r="L244" s="10">
        <v>2</v>
      </c>
      <c r="M244">
        <v>1</v>
      </c>
    </row>
    <row r="245" spans="1:13" ht="16" x14ac:dyDescent="0.2">
      <c r="A245" s="10">
        <v>10</v>
      </c>
      <c r="B245" s="10">
        <v>1</v>
      </c>
      <c r="C245" s="10"/>
      <c r="E245" s="17" t="s">
        <v>419</v>
      </c>
      <c r="F245" s="17" t="s">
        <v>401</v>
      </c>
      <c r="G245" s="17" t="s">
        <v>384</v>
      </c>
      <c r="H245" s="17">
        <v>1</v>
      </c>
      <c r="I245" s="21" t="s">
        <v>42</v>
      </c>
      <c r="J245">
        <v>13</v>
      </c>
      <c r="K245" t="s">
        <v>37</v>
      </c>
      <c r="L245" s="10">
        <v>4</v>
      </c>
      <c r="M245">
        <v>1</v>
      </c>
    </row>
    <row r="246" spans="1:13" ht="16" x14ac:dyDescent="0.2">
      <c r="A246" s="10">
        <v>10</v>
      </c>
      <c r="B246" s="10">
        <v>1</v>
      </c>
      <c r="C246" s="10"/>
      <c r="E246" s="12" t="s">
        <v>419</v>
      </c>
      <c r="F246" s="12"/>
      <c r="G246" s="12"/>
      <c r="H246" s="12">
        <v>1</v>
      </c>
      <c r="I246" s="21" t="s">
        <v>38</v>
      </c>
      <c r="J246">
        <v>16</v>
      </c>
      <c r="K246" t="s">
        <v>37</v>
      </c>
      <c r="L246" s="10">
        <v>4</v>
      </c>
      <c r="M246">
        <v>1</v>
      </c>
    </row>
    <row r="247" spans="1:13" ht="16" x14ac:dyDescent="0.2">
      <c r="A247" s="10">
        <v>10</v>
      </c>
      <c r="B247" s="10">
        <v>1</v>
      </c>
      <c r="C247" s="10"/>
      <c r="E247" s="12" t="s">
        <v>302</v>
      </c>
      <c r="F247" s="12" t="s">
        <v>391</v>
      </c>
      <c r="G247" s="12" t="s">
        <v>375</v>
      </c>
      <c r="H247" s="12">
        <v>1</v>
      </c>
      <c r="I247" s="19" t="s">
        <v>28</v>
      </c>
      <c r="J247">
        <v>2</v>
      </c>
      <c r="K247" t="s">
        <v>23</v>
      </c>
      <c r="L247" s="10">
        <v>1</v>
      </c>
      <c r="M247">
        <v>1</v>
      </c>
    </row>
    <row r="248" spans="1:13" ht="16" x14ac:dyDescent="0.2">
      <c r="A248" s="10">
        <v>10</v>
      </c>
      <c r="B248" s="10">
        <v>1</v>
      </c>
      <c r="C248" s="10"/>
      <c r="E248" s="12" t="s">
        <v>302</v>
      </c>
      <c r="F248" s="12"/>
      <c r="G248" s="12"/>
      <c r="H248" s="12">
        <v>1</v>
      </c>
      <c r="I248" s="19" t="s">
        <v>40</v>
      </c>
      <c r="J248">
        <v>3</v>
      </c>
      <c r="K248" t="s">
        <v>23</v>
      </c>
      <c r="L248" s="10">
        <v>1</v>
      </c>
      <c r="M248">
        <v>1</v>
      </c>
    </row>
    <row r="249" spans="1:13" ht="16" x14ac:dyDescent="0.2">
      <c r="A249" s="10">
        <v>10</v>
      </c>
      <c r="B249" s="10">
        <v>1</v>
      </c>
      <c r="C249" s="10"/>
      <c r="E249" s="12" t="s">
        <v>303</v>
      </c>
      <c r="F249" s="12"/>
      <c r="G249" s="12"/>
      <c r="H249" s="12"/>
      <c r="I249" s="21" t="s">
        <v>35</v>
      </c>
      <c r="J249">
        <v>14</v>
      </c>
      <c r="K249" t="s">
        <v>37</v>
      </c>
      <c r="L249" s="10">
        <v>4</v>
      </c>
      <c r="M249">
        <v>1</v>
      </c>
    </row>
    <row r="250" spans="1:13" ht="16" x14ac:dyDescent="0.2">
      <c r="A250" s="10">
        <v>10</v>
      </c>
      <c r="B250" s="10">
        <v>1</v>
      </c>
      <c r="C250" s="10"/>
      <c r="E250" s="12" t="s">
        <v>315</v>
      </c>
      <c r="F250" s="12"/>
      <c r="G250" s="12"/>
      <c r="H250" s="12"/>
      <c r="I250" s="20" t="s">
        <v>47</v>
      </c>
      <c r="J250">
        <v>11</v>
      </c>
      <c r="K250" t="s">
        <v>25</v>
      </c>
      <c r="L250" s="10">
        <v>3</v>
      </c>
      <c r="M250">
        <v>1</v>
      </c>
    </row>
    <row r="251" spans="1:13" ht="16" x14ac:dyDescent="0.2">
      <c r="A251" s="10">
        <v>10</v>
      </c>
      <c r="B251" s="10">
        <v>1</v>
      </c>
      <c r="C251" s="10"/>
      <c r="E251" s="17" t="s">
        <v>354</v>
      </c>
      <c r="F251" s="17"/>
      <c r="G251" s="17"/>
      <c r="H251" s="17"/>
      <c r="I251" s="19" t="s">
        <v>26</v>
      </c>
      <c r="J251">
        <v>5</v>
      </c>
      <c r="K251" t="s">
        <v>23</v>
      </c>
      <c r="L251" s="10">
        <v>1</v>
      </c>
      <c r="M251">
        <v>1</v>
      </c>
    </row>
    <row r="252" spans="1:13" ht="16" x14ac:dyDescent="0.2">
      <c r="A252" s="10">
        <v>10</v>
      </c>
      <c r="B252" s="10">
        <v>1</v>
      </c>
      <c r="C252" s="10"/>
      <c r="E252" s="12" t="s">
        <v>304</v>
      </c>
      <c r="F252" s="12"/>
      <c r="G252" s="12"/>
      <c r="H252" s="12"/>
      <c r="I252" s="20" t="s">
        <v>47</v>
      </c>
      <c r="J252">
        <v>11</v>
      </c>
      <c r="K252" t="s">
        <v>25</v>
      </c>
      <c r="L252" s="10">
        <v>3</v>
      </c>
      <c r="M252">
        <v>1</v>
      </c>
    </row>
    <row r="253" spans="1:13" ht="16" x14ac:dyDescent="0.2">
      <c r="A253" s="10">
        <v>10</v>
      </c>
      <c r="B253" s="10">
        <v>1</v>
      </c>
      <c r="C253" s="10"/>
      <c r="E253" s="12" t="s">
        <v>305</v>
      </c>
      <c r="F253" s="12"/>
      <c r="G253" s="12"/>
      <c r="H253" s="12"/>
      <c r="I253" s="21" t="s">
        <v>43</v>
      </c>
      <c r="J253">
        <v>18</v>
      </c>
      <c r="K253" t="s">
        <v>37</v>
      </c>
      <c r="L253" s="10">
        <v>4</v>
      </c>
      <c r="M253">
        <v>1</v>
      </c>
    </row>
    <row r="254" spans="1:13" ht="16" x14ac:dyDescent="0.2">
      <c r="A254" s="10">
        <v>10</v>
      </c>
      <c r="B254" s="10">
        <v>1</v>
      </c>
      <c r="C254" s="10"/>
      <c r="E254" s="12" t="s">
        <v>306</v>
      </c>
      <c r="F254" s="12"/>
      <c r="G254" s="12"/>
      <c r="H254" s="12"/>
      <c r="I254" s="19" t="s">
        <v>28</v>
      </c>
      <c r="J254">
        <v>2</v>
      </c>
      <c r="K254" t="s">
        <v>23</v>
      </c>
      <c r="L254" s="10">
        <v>1</v>
      </c>
      <c r="M254">
        <v>1</v>
      </c>
    </row>
    <row r="255" spans="1:13" ht="16" x14ac:dyDescent="0.2">
      <c r="A255" s="10">
        <v>10</v>
      </c>
      <c r="B255" s="10">
        <v>1</v>
      </c>
      <c r="C255" s="10"/>
      <c r="E255" s="12" t="s">
        <v>307</v>
      </c>
      <c r="F255" s="12" t="s">
        <v>390</v>
      </c>
      <c r="G255" s="12" t="s">
        <v>385</v>
      </c>
      <c r="H255" s="12">
        <v>1</v>
      </c>
      <c r="I255" s="19" t="s">
        <v>40</v>
      </c>
      <c r="J255">
        <v>3</v>
      </c>
      <c r="K255" t="s">
        <v>23</v>
      </c>
      <c r="L255" s="10">
        <v>1</v>
      </c>
      <c r="M255">
        <v>1</v>
      </c>
    </row>
    <row r="256" spans="1:13" ht="16" x14ac:dyDescent="0.2">
      <c r="A256" s="10">
        <v>10</v>
      </c>
      <c r="B256" s="10">
        <v>1</v>
      </c>
      <c r="C256" s="10"/>
      <c r="E256" s="12" t="s">
        <v>307</v>
      </c>
      <c r="F256" s="12"/>
      <c r="G256" s="12"/>
      <c r="H256" s="12">
        <v>1</v>
      </c>
      <c r="I256" s="21" t="s">
        <v>35</v>
      </c>
      <c r="J256">
        <v>14</v>
      </c>
      <c r="K256" t="s">
        <v>37</v>
      </c>
      <c r="L256" s="10">
        <v>4</v>
      </c>
      <c r="M256">
        <v>1</v>
      </c>
    </row>
    <row r="257" spans="1:13" ht="16" x14ac:dyDescent="0.2">
      <c r="A257" s="10">
        <v>10</v>
      </c>
      <c r="B257" s="10">
        <v>1</v>
      </c>
      <c r="C257" s="10"/>
      <c r="E257" s="17" t="s">
        <v>308</v>
      </c>
      <c r="F257" s="17" t="s">
        <v>390</v>
      </c>
      <c r="G257" s="17" t="s">
        <v>386</v>
      </c>
      <c r="H257" s="17">
        <v>1</v>
      </c>
      <c r="I257" s="21" t="s">
        <v>42</v>
      </c>
      <c r="J257">
        <v>13</v>
      </c>
      <c r="K257" t="s">
        <v>37</v>
      </c>
      <c r="L257" s="10">
        <v>4</v>
      </c>
      <c r="M257">
        <v>1</v>
      </c>
    </row>
    <row r="258" spans="1:13" ht="16" x14ac:dyDescent="0.2">
      <c r="A258" s="10">
        <v>10</v>
      </c>
      <c r="B258" s="10">
        <v>1</v>
      </c>
      <c r="C258" s="10"/>
      <c r="E258" s="13" t="s">
        <v>308</v>
      </c>
      <c r="F258" s="13"/>
      <c r="G258" s="13"/>
      <c r="H258" s="13">
        <v>1</v>
      </c>
      <c r="I258" s="19" t="s">
        <v>39</v>
      </c>
      <c r="J258">
        <v>4</v>
      </c>
      <c r="K258" t="s">
        <v>23</v>
      </c>
      <c r="L258" s="10">
        <v>1</v>
      </c>
      <c r="M258">
        <v>1</v>
      </c>
    </row>
    <row r="259" spans="1:13" ht="16" x14ac:dyDescent="0.2">
      <c r="A259" s="10">
        <v>10</v>
      </c>
      <c r="B259" s="10">
        <v>1</v>
      </c>
      <c r="C259" s="10"/>
      <c r="E259" s="12" t="s">
        <v>309</v>
      </c>
      <c r="F259" s="12"/>
      <c r="G259" s="12"/>
      <c r="H259" s="12"/>
      <c r="I259" s="21" t="s">
        <v>35</v>
      </c>
      <c r="J259">
        <v>14</v>
      </c>
      <c r="K259" t="s">
        <v>37</v>
      </c>
      <c r="L259" s="10">
        <v>4</v>
      </c>
      <c r="M259">
        <v>1</v>
      </c>
    </row>
    <row r="260" spans="1:13" ht="16" x14ac:dyDescent="0.2">
      <c r="A260" s="10">
        <v>10</v>
      </c>
      <c r="B260" s="10">
        <v>1</v>
      </c>
      <c r="C260" s="10"/>
      <c r="E260" s="12" t="s">
        <v>310</v>
      </c>
      <c r="F260" s="12"/>
      <c r="G260" s="12"/>
      <c r="H260" s="12"/>
      <c r="I260" s="21" t="s">
        <v>38</v>
      </c>
      <c r="J260">
        <v>16</v>
      </c>
      <c r="K260" t="s">
        <v>37</v>
      </c>
      <c r="L260" s="10">
        <v>4</v>
      </c>
      <c r="M260">
        <v>1</v>
      </c>
    </row>
    <row r="261" spans="1:13" ht="16" x14ac:dyDescent="0.2">
      <c r="A261" s="10">
        <v>10</v>
      </c>
      <c r="B261" s="10">
        <v>1</v>
      </c>
      <c r="C261" s="10"/>
      <c r="E261" s="12" t="s">
        <v>311</v>
      </c>
      <c r="F261" s="12"/>
      <c r="G261" s="12"/>
      <c r="H261" s="12"/>
      <c r="I261" s="20" t="s">
        <v>48</v>
      </c>
      <c r="J261">
        <v>12</v>
      </c>
      <c r="K261" t="s">
        <v>25</v>
      </c>
      <c r="L261" s="10">
        <v>3</v>
      </c>
      <c r="M261">
        <v>1</v>
      </c>
    </row>
    <row r="262" spans="1:13" ht="16" x14ac:dyDescent="0.2">
      <c r="A262" s="10">
        <v>10</v>
      </c>
      <c r="B262" s="10">
        <v>1</v>
      </c>
      <c r="C262" s="10"/>
      <c r="E262" s="12" t="s">
        <v>312</v>
      </c>
      <c r="F262" s="12"/>
      <c r="G262" s="12"/>
      <c r="H262" s="12"/>
      <c r="I262" s="18" t="s">
        <v>31</v>
      </c>
      <c r="J262">
        <v>8</v>
      </c>
      <c r="K262" t="s">
        <v>24</v>
      </c>
      <c r="L262" s="10">
        <v>2</v>
      </c>
      <c r="M262">
        <v>1</v>
      </c>
    </row>
    <row r="263" spans="1:13" ht="16" x14ac:dyDescent="0.2">
      <c r="A263" s="10">
        <v>10</v>
      </c>
      <c r="B263" s="10">
        <v>1</v>
      </c>
      <c r="C263" s="10"/>
      <c r="E263" s="12" t="s">
        <v>313</v>
      </c>
      <c r="F263" s="12"/>
      <c r="G263" s="12"/>
      <c r="H263" s="12"/>
      <c r="I263" s="21" t="s">
        <v>35</v>
      </c>
      <c r="J263">
        <v>14</v>
      </c>
      <c r="K263" t="s">
        <v>37</v>
      </c>
      <c r="L263" s="10">
        <v>4</v>
      </c>
      <c r="M263">
        <v>1</v>
      </c>
    </row>
    <row r="264" spans="1:13" x14ac:dyDescent="0.2">
      <c r="M264">
        <f>COUNT(M2:M263)</f>
        <v>262</v>
      </c>
    </row>
  </sheetData>
  <autoFilter ref="H1:H264" xr:uid="{A1176B7B-5D70-A149-AE20-42F0F080AB90}"/>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DA4E2769-5818-264F-B4B0-2797F28CA708}">
          <x14:formula1>
            <xm:f>Codebook!$C$4:$C$23</xm:f>
          </x14:formula1>
          <xm:sqref>I1:I111 I113:I1048576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
  <sheetViews>
    <sheetView tabSelected="1" zoomScale="125" workbookViewId="0">
      <selection activeCell="E14" sqref="E14"/>
    </sheetView>
  </sheetViews>
  <sheetFormatPr baseColWidth="10" defaultColWidth="8.83203125" defaultRowHeight="0" customHeight="1" zeroHeight="1" x14ac:dyDescent="0.2"/>
  <cols>
    <col min="2" max="2" width="10.5" style="1" bestFit="1" customWidth="1"/>
    <col min="3" max="3" width="10.5" style="1" customWidth="1"/>
    <col min="4" max="4" width="11" style="1" customWidth="1"/>
    <col min="5" max="5" width="16" customWidth="1"/>
    <col min="6" max="6" width="13.6640625" customWidth="1"/>
    <col min="7" max="7" width="13" customWidth="1"/>
  </cols>
  <sheetData>
    <row r="1" spans="1:15" ht="15" x14ac:dyDescent="0.2">
      <c r="A1" t="s">
        <v>21</v>
      </c>
      <c r="B1" s="3" t="s">
        <v>0</v>
      </c>
      <c r="C1" s="3" t="s">
        <v>358</v>
      </c>
      <c r="D1" s="3" t="s">
        <v>1</v>
      </c>
      <c r="E1" s="4" t="s">
        <v>2</v>
      </c>
      <c r="F1" s="4" t="s">
        <v>104</v>
      </c>
      <c r="G1" s="4" t="s">
        <v>103</v>
      </c>
    </row>
    <row r="2" spans="1:15" ht="16" thickBot="1" x14ac:dyDescent="0.25">
      <c r="A2">
        <v>1</v>
      </c>
      <c r="B2" s="2">
        <v>46050</v>
      </c>
      <c r="C2" s="28">
        <v>20</v>
      </c>
      <c r="D2" s="1" t="s">
        <v>3</v>
      </c>
      <c r="E2" t="s">
        <v>4</v>
      </c>
      <c r="F2">
        <v>4</v>
      </c>
      <c r="G2">
        <v>5</v>
      </c>
      <c r="N2" t="s">
        <v>417</v>
      </c>
      <c r="O2" t="s">
        <v>418</v>
      </c>
    </row>
    <row r="3" spans="1:15" ht="15" x14ac:dyDescent="0.2">
      <c r="A3">
        <v>2</v>
      </c>
      <c r="B3" s="2">
        <v>46051</v>
      </c>
      <c r="C3" s="28">
        <v>13</v>
      </c>
      <c r="D3" s="1" t="s">
        <v>5</v>
      </c>
      <c r="E3" t="s">
        <v>6</v>
      </c>
      <c r="F3">
        <v>4</v>
      </c>
      <c r="G3">
        <v>2</v>
      </c>
      <c r="I3" s="39" t="s">
        <v>104</v>
      </c>
      <c r="J3" s="39"/>
      <c r="K3" s="39" t="s">
        <v>103</v>
      </c>
      <c r="L3" s="39"/>
      <c r="N3">
        <f>_xlfn.RANK.AVG(F2,$F$2:$F$10,1)</f>
        <v>6</v>
      </c>
      <c r="O3">
        <f>_xlfn.RANK.AVG(G2,$G$2:$G$10,1)</f>
        <v>8</v>
      </c>
    </row>
    <row r="4" spans="1:15" ht="15" x14ac:dyDescent="0.2">
      <c r="A4">
        <v>3</v>
      </c>
      <c r="B4" s="2">
        <v>46051</v>
      </c>
      <c r="C4" s="28">
        <v>15</v>
      </c>
      <c r="D4" s="1" t="s">
        <v>7</v>
      </c>
      <c r="E4" s="5" t="s">
        <v>8</v>
      </c>
      <c r="F4">
        <v>2</v>
      </c>
      <c r="G4">
        <v>2</v>
      </c>
      <c r="N4">
        <f t="shared" ref="N4:N10" si="0">_xlfn.RANK.AVG(F3,$F$2:$F$10,1)</f>
        <v>6</v>
      </c>
      <c r="O4">
        <f t="shared" ref="O4:O10" si="1">_xlfn.RANK.AVG(G3,$G$2:$G$10,1)</f>
        <v>3</v>
      </c>
    </row>
    <row r="5" spans="1:15" ht="15" x14ac:dyDescent="0.2">
      <c r="A5">
        <v>4</v>
      </c>
      <c r="B5" s="2">
        <v>46056</v>
      </c>
      <c r="C5" s="28">
        <v>40</v>
      </c>
      <c r="D5" s="1" t="s">
        <v>9</v>
      </c>
      <c r="E5" t="s">
        <v>10</v>
      </c>
      <c r="F5">
        <v>4</v>
      </c>
      <c r="G5">
        <v>2</v>
      </c>
      <c r="I5" t="s">
        <v>404</v>
      </c>
      <c r="J5">
        <v>3.5</v>
      </c>
      <c r="K5" t="s">
        <v>404</v>
      </c>
      <c r="L5">
        <v>3.1111111111111112</v>
      </c>
      <c r="N5">
        <f t="shared" si="0"/>
        <v>1.5</v>
      </c>
      <c r="O5">
        <f t="shared" si="1"/>
        <v>3</v>
      </c>
    </row>
    <row r="6" spans="1:15" ht="32" x14ac:dyDescent="0.2">
      <c r="A6">
        <v>5</v>
      </c>
      <c r="B6" s="2">
        <v>46058</v>
      </c>
      <c r="C6" s="28">
        <v>15</v>
      </c>
      <c r="D6" s="1" t="s">
        <v>11</v>
      </c>
      <c r="E6" s="6" t="s">
        <v>177</v>
      </c>
      <c r="F6">
        <v>4.5</v>
      </c>
      <c r="G6">
        <v>2</v>
      </c>
      <c r="I6" t="s">
        <v>405</v>
      </c>
      <c r="J6">
        <v>0.31622776601683794</v>
      </c>
      <c r="K6" t="s">
        <v>405</v>
      </c>
      <c r="L6">
        <v>0.48432210483785254</v>
      </c>
      <c r="N6">
        <f t="shared" si="0"/>
        <v>6</v>
      </c>
      <c r="O6">
        <f t="shared" si="1"/>
        <v>3</v>
      </c>
    </row>
    <row r="7" spans="1:15" ht="15" x14ac:dyDescent="0.2">
      <c r="A7">
        <v>6</v>
      </c>
      <c r="B7" s="2">
        <v>46073</v>
      </c>
      <c r="C7" s="28">
        <v>30</v>
      </c>
      <c r="D7" s="1" t="s">
        <v>12</v>
      </c>
      <c r="E7" t="s">
        <v>179</v>
      </c>
      <c r="F7">
        <v>2</v>
      </c>
      <c r="G7" s="8">
        <v>2</v>
      </c>
      <c r="I7" t="s">
        <v>406</v>
      </c>
      <c r="J7">
        <v>3.75</v>
      </c>
      <c r="K7" t="s">
        <v>406</v>
      </c>
      <c r="L7">
        <v>2</v>
      </c>
      <c r="N7">
        <f t="shared" si="0"/>
        <v>8</v>
      </c>
      <c r="O7">
        <f t="shared" si="1"/>
        <v>3</v>
      </c>
    </row>
    <row r="8" spans="1:15" ht="15" x14ac:dyDescent="0.2">
      <c r="A8">
        <v>7</v>
      </c>
      <c r="B8" s="2">
        <v>46083</v>
      </c>
      <c r="C8" s="28">
        <v>14</v>
      </c>
      <c r="D8" s="1" t="s">
        <v>13</v>
      </c>
      <c r="E8" t="s">
        <v>198</v>
      </c>
      <c r="F8">
        <v>3</v>
      </c>
      <c r="G8">
        <v>3</v>
      </c>
      <c r="I8" t="s">
        <v>407</v>
      </c>
      <c r="J8">
        <v>4</v>
      </c>
      <c r="K8" t="s">
        <v>407</v>
      </c>
      <c r="L8">
        <v>2</v>
      </c>
      <c r="N8">
        <f t="shared" si="0"/>
        <v>1.5</v>
      </c>
      <c r="O8">
        <f t="shared" si="1"/>
        <v>3</v>
      </c>
    </row>
    <row r="9" spans="1:15" ht="15" x14ac:dyDescent="0.2">
      <c r="A9">
        <v>8</v>
      </c>
      <c r="B9" s="2">
        <v>46083</v>
      </c>
      <c r="C9" s="28">
        <v>18</v>
      </c>
      <c r="D9" s="1" t="s">
        <v>14</v>
      </c>
      <c r="E9" t="s">
        <v>199</v>
      </c>
      <c r="F9">
        <v>5</v>
      </c>
      <c r="G9">
        <v>5</v>
      </c>
      <c r="I9" t="s">
        <v>408</v>
      </c>
      <c r="J9">
        <v>1</v>
      </c>
      <c r="K9" t="s">
        <v>408</v>
      </c>
      <c r="L9">
        <v>1.4529663145135576</v>
      </c>
      <c r="N9">
        <f t="shared" si="0"/>
        <v>3</v>
      </c>
      <c r="O9">
        <f t="shared" si="1"/>
        <v>6</v>
      </c>
    </row>
    <row r="10" spans="1:15" ht="15" x14ac:dyDescent="0.2">
      <c r="A10">
        <v>9</v>
      </c>
      <c r="B10" s="2">
        <v>46084</v>
      </c>
      <c r="C10" s="28">
        <v>15</v>
      </c>
      <c r="D10" s="1" t="s">
        <v>15</v>
      </c>
      <c r="E10" t="s">
        <v>258</v>
      </c>
      <c r="F10">
        <v>3.5</v>
      </c>
      <c r="G10">
        <v>5</v>
      </c>
      <c r="I10" t="s">
        <v>409</v>
      </c>
      <c r="J10">
        <v>1</v>
      </c>
      <c r="K10" t="s">
        <v>409</v>
      </c>
      <c r="L10">
        <v>2.1111111111111107</v>
      </c>
      <c r="N10">
        <f t="shared" si="0"/>
        <v>9</v>
      </c>
      <c r="O10">
        <f t="shared" si="1"/>
        <v>8</v>
      </c>
    </row>
    <row r="11" spans="1:15" ht="48" x14ac:dyDescent="0.2">
      <c r="A11">
        <v>10</v>
      </c>
      <c r="B11" s="2">
        <v>45721</v>
      </c>
      <c r="C11" s="28">
        <v>19</v>
      </c>
      <c r="D11" s="1" t="s">
        <v>16</v>
      </c>
      <c r="E11" s="6" t="s">
        <v>282</v>
      </c>
      <c r="F11" s="40">
        <v>3</v>
      </c>
      <c r="G11" s="40" t="s">
        <v>416</v>
      </c>
      <c r="I11" t="s">
        <v>410</v>
      </c>
      <c r="J11">
        <v>-0.73809523809523814</v>
      </c>
      <c r="K11" t="s">
        <v>410</v>
      </c>
      <c r="L11">
        <v>-1.8181638306292052</v>
      </c>
    </row>
    <row r="12" spans="1:15" ht="15" x14ac:dyDescent="0.2">
      <c r="C12" s="28"/>
      <c r="F12">
        <f>AVERAGE(F2:F11)</f>
        <v>3.5</v>
      </c>
      <c r="G12">
        <f>AVERAGE(G2:G10)</f>
        <v>3.1111111111111112</v>
      </c>
      <c r="I12" t="s">
        <v>411</v>
      </c>
      <c r="J12">
        <v>-0.3125</v>
      </c>
      <c r="K12" t="s">
        <v>411</v>
      </c>
      <c r="L12">
        <v>0.69989048133819876</v>
      </c>
      <c r="N12">
        <f>CORREL(N3:N10,O3:O10)</f>
        <v>0.3760150388783054</v>
      </c>
    </row>
    <row r="13" spans="1:15" ht="15" x14ac:dyDescent="0.2">
      <c r="C13" s="28"/>
      <c r="F13">
        <f>MEDIAN(F2:F10)</f>
        <v>4</v>
      </c>
      <c r="G13">
        <f>MEDIAN(G2:G10)</f>
        <v>2</v>
      </c>
      <c r="I13" t="s">
        <v>412</v>
      </c>
      <c r="J13">
        <v>3</v>
      </c>
      <c r="K13" t="s">
        <v>412</v>
      </c>
      <c r="L13">
        <v>3</v>
      </c>
    </row>
    <row r="14" spans="1:15" ht="15" x14ac:dyDescent="0.2">
      <c r="C14" s="28"/>
      <c r="I14" t="s">
        <v>413</v>
      </c>
      <c r="J14">
        <v>2</v>
      </c>
      <c r="K14" t="s">
        <v>413</v>
      </c>
      <c r="L14">
        <v>2</v>
      </c>
    </row>
    <row r="15" spans="1:15" ht="15" x14ac:dyDescent="0.2">
      <c r="C15" s="28"/>
      <c r="I15" t="s">
        <v>414</v>
      </c>
      <c r="J15">
        <v>5</v>
      </c>
      <c r="K15" t="s">
        <v>414</v>
      </c>
      <c r="L15">
        <v>5</v>
      </c>
    </row>
    <row r="16" spans="1:15" ht="15" hidden="1" customHeight="1" x14ac:dyDescent="0.2">
      <c r="I16" t="s">
        <v>415</v>
      </c>
      <c r="J16">
        <v>35</v>
      </c>
      <c r="K16" t="s">
        <v>415</v>
      </c>
      <c r="L16">
        <v>28</v>
      </c>
    </row>
    <row r="17" spans="9:12" ht="15" hidden="1" customHeight="1" x14ac:dyDescent="0.2">
      <c r="I17" s="38" t="s">
        <v>345</v>
      </c>
      <c r="J17" s="38">
        <v>10</v>
      </c>
      <c r="K17" s="38" t="s">
        <v>345</v>
      </c>
      <c r="L17" s="38">
        <v>9</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B3808-320F-5040-8835-4CB7E0329408}">
  <dimension ref="A3:P72"/>
  <sheetViews>
    <sheetView topLeftCell="A37" zoomScale="125" workbookViewId="0">
      <selection activeCell="F38" sqref="F38"/>
    </sheetView>
  </sheetViews>
  <sheetFormatPr baseColWidth="10" defaultRowHeight="15" x14ac:dyDescent="0.2"/>
  <cols>
    <col min="1" max="1" width="26.1640625" bestFit="1" customWidth="1"/>
    <col min="2" max="2" width="11.33203125" bestFit="1" customWidth="1"/>
    <col min="3" max="3" width="23.6640625" bestFit="1" customWidth="1"/>
    <col min="4" max="4" width="11.33203125" bestFit="1" customWidth="1"/>
    <col min="5" max="5" width="14" bestFit="1" customWidth="1"/>
    <col min="6" max="6" width="26.1640625" bestFit="1" customWidth="1"/>
    <col min="7" max="7" width="9.33203125" customWidth="1"/>
    <col min="8" max="10" width="7.83203125" customWidth="1"/>
    <col min="11" max="11" width="9" bestFit="1" customWidth="1"/>
    <col min="12" max="12" width="26.1640625" bestFit="1" customWidth="1"/>
    <col min="13" max="13" width="12.1640625" bestFit="1" customWidth="1"/>
    <col min="14" max="14" width="14.5" bestFit="1" customWidth="1"/>
    <col min="15" max="15" width="12.1640625" bestFit="1" customWidth="1"/>
    <col min="16" max="17" width="17.33203125" bestFit="1" customWidth="1"/>
    <col min="18" max="18" width="18.6640625" bestFit="1" customWidth="1"/>
    <col min="19" max="19" width="6.83203125" bestFit="1" customWidth="1"/>
    <col min="20" max="20" width="14" bestFit="1" customWidth="1"/>
    <col min="21" max="21" width="16" bestFit="1" customWidth="1"/>
    <col min="22" max="22" width="10" bestFit="1" customWidth="1"/>
  </cols>
  <sheetData>
    <row r="3" spans="1:7" x14ac:dyDescent="0.2">
      <c r="A3" s="23" t="s">
        <v>344</v>
      </c>
      <c r="B3" s="23" t="s">
        <v>318</v>
      </c>
    </row>
    <row r="4" spans="1:7" x14ac:dyDescent="0.2">
      <c r="A4" s="23" t="s">
        <v>316</v>
      </c>
      <c r="B4">
        <v>1</v>
      </c>
      <c r="C4">
        <v>2</v>
      </c>
      <c r="D4">
        <v>3</v>
      </c>
      <c r="E4" t="s">
        <v>317</v>
      </c>
      <c r="G4">
        <f>145+63</f>
        <v>208</v>
      </c>
    </row>
    <row r="5" spans="1:7" x14ac:dyDescent="0.2">
      <c r="A5" s="24">
        <v>1</v>
      </c>
      <c r="C5">
        <v>27</v>
      </c>
      <c r="E5">
        <v>27</v>
      </c>
      <c r="G5">
        <f>208/262</f>
        <v>0.79389312977099236</v>
      </c>
    </row>
    <row r="6" spans="1:7" x14ac:dyDescent="0.2">
      <c r="A6" s="24">
        <v>2</v>
      </c>
      <c r="B6">
        <v>9</v>
      </c>
      <c r="E6">
        <v>9</v>
      </c>
    </row>
    <row r="7" spans="1:7" x14ac:dyDescent="0.2">
      <c r="A7" s="24">
        <v>3</v>
      </c>
      <c r="B7">
        <v>15</v>
      </c>
      <c r="E7">
        <v>15</v>
      </c>
    </row>
    <row r="8" spans="1:7" x14ac:dyDescent="0.2">
      <c r="A8" s="24">
        <v>4</v>
      </c>
      <c r="C8">
        <v>27</v>
      </c>
      <c r="E8">
        <v>27</v>
      </c>
    </row>
    <row r="9" spans="1:7" x14ac:dyDescent="0.2">
      <c r="A9" s="24">
        <v>5</v>
      </c>
      <c r="D9">
        <v>36</v>
      </c>
      <c r="E9">
        <v>36</v>
      </c>
    </row>
    <row r="10" spans="1:7" x14ac:dyDescent="0.2">
      <c r="A10" s="24">
        <v>6</v>
      </c>
      <c r="B10">
        <v>23</v>
      </c>
      <c r="E10">
        <v>23</v>
      </c>
    </row>
    <row r="11" spans="1:7" x14ac:dyDescent="0.2">
      <c r="A11" s="24">
        <v>7</v>
      </c>
      <c r="B11">
        <v>26</v>
      </c>
      <c r="E11">
        <v>26</v>
      </c>
    </row>
    <row r="12" spans="1:7" x14ac:dyDescent="0.2">
      <c r="A12" s="24">
        <v>8</v>
      </c>
      <c r="B12">
        <v>32</v>
      </c>
      <c r="E12">
        <v>32</v>
      </c>
    </row>
    <row r="13" spans="1:7" x14ac:dyDescent="0.2">
      <c r="A13" s="24">
        <v>9</v>
      </c>
      <c r="D13">
        <v>27</v>
      </c>
      <c r="E13">
        <v>27</v>
      </c>
    </row>
    <row r="14" spans="1:7" x14ac:dyDescent="0.2">
      <c r="A14" s="24">
        <v>10</v>
      </c>
      <c r="B14">
        <v>40</v>
      </c>
      <c r="E14">
        <v>40</v>
      </c>
    </row>
    <row r="15" spans="1:7" x14ac:dyDescent="0.2">
      <c r="A15" s="24" t="s">
        <v>317</v>
      </c>
      <c r="B15">
        <v>145</v>
      </c>
      <c r="C15">
        <v>54</v>
      </c>
      <c r="D15">
        <v>63</v>
      </c>
      <c r="E15">
        <v>262</v>
      </c>
    </row>
    <row r="17" spans="1:4" x14ac:dyDescent="0.2">
      <c r="A17" s="23" t="s">
        <v>347</v>
      </c>
      <c r="B17" t="s">
        <v>346</v>
      </c>
    </row>
    <row r="18" spans="1:4" x14ac:dyDescent="0.2">
      <c r="A18" s="24" t="s">
        <v>23</v>
      </c>
      <c r="B18">
        <v>84</v>
      </c>
      <c r="C18" s="26" t="s">
        <v>23</v>
      </c>
      <c r="D18" s="27">
        <v>84</v>
      </c>
    </row>
    <row r="19" spans="1:4" x14ac:dyDescent="0.2">
      <c r="A19" s="25" t="s">
        <v>39</v>
      </c>
      <c r="B19">
        <v>28</v>
      </c>
      <c r="C19" s="26" t="s">
        <v>37</v>
      </c>
      <c r="D19" s="27">
        <v>108</v>
      </c>
    </row>
    <row r="20" spans="1:4" x14ac:dyDescent="0.2">
      <c r="A20" s="25" t="s">
        <v>28</v>
      </c>
      <c r="B20">
        <v>27</v>
      </c>
      <c r="C20" s="26" t="s">
        <v>24</v>
      </c>
      <c r="D20" s="27">
        <v>34</v>
      </c>
    </row>
    <row r="21" spans="1:4" x14ac:dyDescent="0.2">
      <c r="A21" s="25" t="s">
        <v>26</v>
      </c>
      <c r="B21">
        <v>7</v>
      </c>
      <c r="C21" s="26" t="s">
        <v>25</v>
      </c>
      <c r="D21" s="27">
        <v>13</v>
      </c>
    </row>
    <row r="22" spans="1:4" x14ac:dyDescent="0.2">
      <c r="A22" s="25" t="s">
        <v>27</v>
      </c>
      <c r="B22">
        <v>4</v>
      </c>
      <c r="C22" s="26" t="s">
        <v>44</v>
      </c>
      <c r="D22" s="27">
        <v>23</v>
      </c>
    </row>
    <row r="23" spans="1:4" x14ac:dyDescent="0.2">
      <c r="A23" s="25" t="s">
        <v>40</v>
      </c>
      <c r="B23">
        <v>18</v>
      </c>
    </row>
    <row r="24" spans="1:4" x14ac:dyDescent="0.2">
      <c r="A24" s="24" t="s">
        <v>37</v>
      </c>
      <c r="B24">
        <v>108</v>
      </c>
    </row>
    <row r="25" spans="1:4" x14ac:dyDescent="0.2">
      <c r="A25" s="25" t="s">
        <v>38</v>
      </c>
      <c r="B25">
        <v>30</v>
      </c>
    </row>
    <row r="26" spans="1:4" x14ac:dyDescent="0.2">
      <c r="A26" s="25" t="s">
        <v>43</v>
      </c>
      <c r="B26">
        <v>18</v>
      </c>
    </row>
    <row r="27" spans="1:4" x14ac:dyDescent="0.2">
      <c r="A27" s="25" t="s">
        <v>42</v>
      </c>
      <c r="B27">
        <v>7</v>
      </c>
    </row>
    <row r="28" spans="1:4" x14ac:dyDescent="0.2">
      <c r="A28" s="25" t="s">
        <v>35</v>
      </c>
      <c r="B28">
        <v>33</v>
      </c>
    </row>
    <row r="29" spans="1:4" x14ac:dyDescent="0.2">
      <c r="A29" s="25" t="s">
        <v>165</v>
      </c>
      <c r="B29">
        <v>10</v>
      </c>
    </row>
    <row r="30" spans="1:4" x14ac:dyDescent="0.2">
      <c r="A30" s="25" t="s">
        <v>36</v>
      </c>
      <c r="B30">
        <v>10</v>
      </c>
    </row>
    <row r="31" spans="1:4" x14ac:dyDescent="0.2">
      <c r="A31" s="24" t="s">
        <v>24</v>
      </c>
      <c r="B31">
        <v>34</v>
      </c>
    </row>
    <row r="32" spans="1:4" x14ac:dyDescent="0.2">
      <c r="A32" s="25" t="s">
        <v>32</v>
      </c>
      <c r="B32">
        <v>9</v>
      </c>
    </row>
    <row r="33" spans="1:16" x14ac:dyDescent="0.2">
      <c r="A33" s="25" t="s">
        <v>41</v>
      </c>
      <c r="B33">
        <v>4</v>
      </c>
    </row>
    <row r="34" spans="1:16" x14ac:dyDescent="0.2">
      <c r="A34" s="25" t="s">
        <v>29</v>
      </c>
      <c r="B34">
        <v>10</v>
      </c>
    </row>
    <row r="35" spans="1:16" x14ac:dyDescent="0.2">
      <c r="A35" s="25" t="s">
        <v>31</v>
      </c>
      <c r="B35">
        <v>6</v>
      </c>
    </row>
    <row r="36" spans="1:16" x14ac:dyDescent="0.2">
      <c r="A36" s="25" t="s">
        <v>30</v>
      </c>
      <c r="B36">
        <v>5</v>
      </c>
    </row>
    <row r="37" spans="1:16" x14ac:dyDescent="0.2">
      <c r="A37" s="24" t="s">
        <v>25</v>
      </c>
      <c r="B37">
        <v>13</v>
      </c>
    </row>
    <row r="38" spans="1:16" x14ac:dyDescent="0.2">
      <c r="A38" s="25" t="s">
        <v>48</v>
      </c>
      <c r="B38">
        <v>7</v>
      </c>
    </row>
    <row r="39" spans="1:16" x14ac:dyDescent="0.2">
      <c r="A39" s="25" t="s">
        <v>47</v>
      </c>
      <c r="B39">
        <v>6</v>
      </c>
    </row>
    <row r="40" spans="1:16" x14ac:dyDescent="0.2">
      <c r="A40" s="24" t="s">
        <v>44</v>
      </c>
      <c r="B40">
        <v>23</v>
      </c>
    </row>
    <row r="41" spans="1:16" x14ac:dyDescent="0.2">
      <c r="A41" s="25" t="s">
        <v>46</v>
      </c>
      <c r="B41">
        <v>10</v>
      </c>
    </row>
    <row r="42" spans="1:16" x14ac:dyDescent="0.2">
      <c r="A42" s="25" t="s">
        <v>45</v>
      </c>
      <c r="B42">
        <v>13</v>
      </c>
    </row>
    <row r="43" spans="1:16" x14ac:dyDescent="0.2">
      <c r="A43" s="24" t="s">
        <v>317</v>
      </c>
      <c r="B43">
        <v>262</v>
      </c>
    </row>
    <row r="46" spans="1:16" ht="48" customHeight="1" x14ac:dyDescent="0.2">
      <c r="A46" s="23" t="s">
        <v>316</v>
      </c>
      <c r="B46" t="s">
        <v>346</v>
      </c>
      <c r="C46" s="23" t="s">
        <v>316</v>
      </c>
      <c r="D46" t="s">
        <v>346</v>
      </c>
      <c r="F46" s="23" t="s">
        <v>316</v>
      </c>
      <c r="G46" s="6" t="s">
        <v>353</v>
      </c>
      <c r="H46" s="6" t="s">
        <v>351</v>
      </c>
      <c r="I46" s="6" t="s">
        <v>352</v>
      </c>
      <c r="J46" s="6" t="s">
        <v>346</v>
      </c>
      <c r="L46" s="23" t="s">
        <v>316</v>
      </c>
      <c r="M46" t="s">
        <v>359</v>
      </c>
      <c r="O46" s="23" t="s">
        <v>316</v>
      </c>
      <c r="P46" t="s">
        <v>388</v>
      </c>
    </row>
    <row r="47" spans="1:16" x14ac:dyDescent="0.2">
      <c r="A47" s="24" t="s">
        <v>44</v>
      </c>
      <c r="B47">
        <v>5</v>
      </c>
      <c r="C47" s="24" t="s">
        <v>44</v>
      </c>
      <c r="D47">
        <v>23</v>
      </c>
      <c r="F47" s="24" t="s">
        <v>44</v>
      </c>
      <c r="G47">
        <v>5</v>
      </c>
      <c r="H47">
        <v>14</v>
      </c>
      <c r="I47">
        <v>4</v>
      </c>
      <c r="J47">
        <v>23</v>
      </c>
      <c r="L47" s="24" t="s">
        <v>44</v>
      </c>
      <c r="M47">
        <v>5</v>
      </c>
      <c r="O47" s="24" t="s">
        <v>401</v>
      </c>
      <c r="P47">
        <v>5</v>
      </c>
    </row>
    <row r="48" spans="1:16" x14ac:dyDescent="0.2">
      <c r="A48" s="25" t="s">
        <v>46</v>
      </c>
      <c r="B48">
        <v>2</v>
      </c>
      <c r="C48" s="24" t="s">
        <v>25</v>
      </c>
      <c r="D48">
        <v>9</v>
      </c>
      <c r="F48" s="25" t="s">
        <v>46</v>
      </c>
      <c r="G48">
        <v>3</v>
      </c>
      <c r="H48">
        <v>6</v>
      </c>
      <c r="I48">
        <v>1</v>
      </c>
      <c r="J48">
        <v>10</v>
      </c>
      <c r="L48" s="25" t="s">
        <v>46</v>
      </c>
      <c r="M48">
        <v>2</v>
      </c>
      <c r="O48" s="24" t="s">
        <v>398</v>
      </c>
      <c r="P48">
        <v>2</v>
      </c>
    </row>
    <row r="49" spans="1:16" x14ac:dyDescent="0.2">
      <c r="A49" s="25" t="s">
        <v>45</v>
      </c>
      <c r="B49">
        <v>3</v>
      </c>
      <c r="C49" s="24" t="s">
        <v>24</v>
      </c>
      <c r="D49">
        <v>30</v>
      </c>
      <c r="F49" s="25" t="s">
        <v>45</v>
      </c>
      <c r="G49">
        <v>2</v>
      </c>
      <c r="H49">
        <v>8</v>
      </c>
      <c r="I49">
        <v>3</v>
      </c>
      <c r="J49">
        <v>13</v>
      </c>
      <c r="L49" s="25" t="s">
        <v>45</v>
      </c>
      <c r="M49">
        <v>3</v>
      </c>
      <c r="O49" s="24" t="s">
        <v>399</v>
      </c>
      <c r="P49">
        <v>1</v>
      </c>
    </row>
    <row r="50" spans="1:16" x14ac:dyDescent="0.2">
      <c r="A50" s="24" t="s">
        <v>25</v>
      </c>
      <c r="B50">
        <v>6</v>
      </c>
      <c r="C50" s="24" t="s">
        <v>37</v>
      </c>
      <c r="D50">
        <v>87</v>
      </c>
      <c r="F50" s="24" t="s">
        <v>25</v>
      </c>
      <c r="G50">
        <v>1</v>
      </c>
      <c r="H50">
        <v>9</v>
      </c>
      <c r="I50">
        <v>3</v>
      </c>
      <c r="J50">
        <v>13</v>
      </c>
      <c r="L50" s="24" t="s">
        <v>25</v>
      </c>
      <c r="M50">
        <v>2</v>
      </c>
      <c r="O50" s="24" t="s">
        <v>390</v>
      </c>
      <c r="P50">
        <v>4</v>
      </c>
    </row>
    <row r="51" spans="1:16" x14ac:dyDescent="0.2">
      <c r="A51" s="25" t="s">
        <v>48</v>
      </c>
      <c r="B51">
        <v>4</v>
      </c>
      <c r="C51" s="24" t="s">
        <v>23</v>
      </c>
      <c r="D51">
        <v>73</v>
      </c>
      <c r="F51" s="25" t="s">
        <v>48</v>
      </c>
      <c r="G51">
        <v>1</v>
      </c>
      <c r="H51">
        <v>4</v>
      </c>
      <c r="I51">
        <v>2</v>
      </c>
      <c r="J51">
        <v>7</v>
      </c>
      <c r="L51" s="25" t="s">
        <v>48</v>
      </c>
      <c r="M51">
        <v>1</v>
      </c>
      <c r="O51" s="24" t="s">
        <v>396</v>
      </c>
      <c r="P51">
        <v>2</v>
      </c>
    </row>
    <row r="52" spans="1:16" x14ac:dyDescent="0.2">
      <c r="A52" s="25" t="s">
        <v>47</v>
      </c>
      <c r="B52">
        <v>2</v>
      </c>
      <c r="C52" s="24" t="s">
        <v>317</v>
      </c>
      <c r="D52">
        <v>222</v>
      </c>
      <c r="F52" s="25" t="s">
        <v>47</v>
      </c>
      <c r="H52">
        <v>5</v>
      </c>
      <c r="I52">
        <v>1</v>
      </c>
      <c r="J52">
        <v>6</v>
      </c>
      <c r="L52" s="25" t="s">
        <v>47</v>
      </c>
      <c r="M52">
        <v>1</v>
      </c>
      <c r="O52" s="24" t="s">
        <v>400</v>
      </c>
      <c r="P52">
        <v>2</v>
      </c>
    </row>
    <row r="53" spans="1:16" x14ac:dyDescent="0.2">
      <c r="A53" s="24" t="s">
        <v>24</v>
      </c>
      <c r="B53">
        <v>16</v>
      </c>
      <c r="F53" s="24" t="s">
        <v>24</v>
      </c>
      <c r="G53">
        <v>4</v>
      </c>
      <c r="H53">
        <v>19</v>
      </c>
      <c r="I53">
        <v>11</v>
      </c>
      <c r="J53">
        <v>34</v>
      </c>
      <c r="L53" s="24" t="s">
        <v>24</v>
      </c>
      <c r="M53">
        <v>14</v>
      </c>
      <c r="O53" s="24" t="s">
        <v>392</v>
      </c>
      <c r="P53">
        <v>2</v>
      </c>
    </row>
    <row r="54" spans="1:16" x14ac:dyDescent="0.2">
      <c r="A54" s="25" t="s">
        <v>32</v>
      </c>
      <c r="B54">
        <v>5</v>
      </c>
      <c r="C54">
        <f>87/222</f>
        <v>0.39189189189189189</v>
      </c>
      <c r="F54" s="25" t="s">
        <v>32</v>
      </c>
      <c r="H54">
        <v>5</v>
      </c>
      <c r="I54">
        <v>4</v>
      </c>
      <c r="J54">
        <v>9</v>
      </c>
      <c r="L54" s="25" t="s">
        <v>32</v>
      </c>
      <c r="M54">
        <v>4</v>
      </c>
      <c r="O54" s="24" t="s">
        <v>391</v>
      </c>
      <c r="P54">
        <v>3</v>
      </c>
    </row>
    <row r="55" spans="1:16" x14ac:dyDescent="0.2">
      <c r="A55" s="25" t="s">
        <v>41</v>
      </c>
      <c r="B55">
        <v>2</v>
      </c>
      <c r="C55">
        <f>73/222</f>
        <v>0.32882882882882886</v>
      </c>
      <c r="F55" s="25" t="s">
        <v>41</v>
      </c>
      <c r="G55">
        <v>1</v>
      </c>
      <c r="H55">
        <v>1</v>
      </c>
      <c r="I55">
        <v>2</v>
      </c>
      <c r="J55">
        <v>4</v>
      </c>
      <c r="L55" s="25" t="s">
        <v>41</v>
      </c>
      <c r="M55">
        <v>2</v>
      </c>
      <c r="O55" s="24" t="s">
        <v>394</v>
      </c>
      <c r="P55">
        <v>2</v>
      </c>
    </row>
    <row r="56" spans="1:16" x14ac:dyDescent="0.2">
      <c r="A56" s="25" t="s">
        <v>29</v>
      </c>
      <c r="B56">
        <v>1</v>
      </c>
      <c r="F56" s="25" t="s">
        <v>29</v>
      </c>
      <c r="G56">
        <v>2</v>
      </c>
      <c r="H56">
        <v>8</v>
      </c>
      <c r="J56">
        <v>10</v>
      </c>
      <c r="L56" s="25" t="s">
        <v>29</v>
      </c>
      <c r="M56">
        <v>2</v>
      </c>
      <c r="O56" s="24" t="s">
        <v>393</v>
      </c>
      <c r="P56">
        <v>1</v>
      </c>
    </row>
    <row r="57" spans="1:16" x14ac:dyDescent="0.2">
      <c r="A57" s="25" t="s">
        <v>31</v>
      </c>
      <c r="B57">
        <v>5</v>
      </c>
      <c r="F57" s="25" t="s">
        <v>31</v>
      </c>
      <c r="H57">
        <v>4</v>
      </c>
      <c r="I57">
        <v>2</v>
      </c>
      <c r="J57">
        <v>6</v>
      </c>
      <c r="L57" s="25" t="s">
        <v>31</v>
      </c>
      <c r="M57">
        <v>3</v>
      </c>
      <c r="O57" s="24" t="s">
        <v>395</v>
      </c>
      <c r="P57">
        <v>1</v>
      </c>
    </row>
    <row r="58" spans="1:16" x14ac:dyDescent="0.2">
      <c r="A58" s="25" t="s">
        <v>30</v>
      </c>
      <c r="B58">
        <v>3</v>
      </c>
      <c r="F58" s="25" t="s">
        <v>30</v>
      </c>
      <c r="G58">
        <v>1</v>
      </c>
      <c r="H58">
        <v>1</v>
      </c>
      <c r="I58">
        <v>3</v>
      </c>
      <c r="J58">
        <v>5</v>
      </c>
      <c r="L58" s="25" t="s">
        <v>30</v>
      </c>
      <c r="M58">
        <v>3</v>
      </c>
      <c r="O58" s="24" t="s">
        <v>397</v>
      </c>
      <c r="P58">
        <v>1</v>
      </c>
    </row>
    <row r="59" spans="1:16" x14ac:dyDescent="0.2">
      <c r="A59" s="24" t="s">
        <v>37</v>
      </c>
      <c r="B59">
        <v>25</v>
      </c>
      <c r="F59" s="24" t="s">
        <v>37</v>
      </c>
      <c r="G59">
        <v>31</v>
      </c>
      <c r="H59">
        <v>61</v>
      </c>
      <c r="I59">
        <v>16</v>
      </c>
      <c r="J59">
        <v>108</v>
      </c>
      <c r="L59" s="24" t="s">
        <v>37</v>
      </c>
      <c r="M59">
        <v>21</v>
      </c>
      <c r="O59" s="24" t="s">
        <v>387</v>
      </c>
      <c r="P59">
        <v>31</v>
      </c>
    </row>
    <row r="60" spans="1:16" x14ac:dyDescent="0.2">
      <c r="A60" s="25" t="s">
        <v>38</v>
      </c>
      <c r="B60">
        <v>7</v>
      </c>
      <c r="F60" s="25" t="s">
        <v>38</v>
      </c>
      <c r="G60">
        <v>7</v>
      </c>
      <c r="H60">
        <v>18</v>
      </c>
      <c r="I60">
        <v>5</v>
      </c>
      <c r="J60">
        <v>30</v>
      </c>
      <c r="L60" s="25" t="s">
        <v>38</v>
      </c>
      <c r="M60">
        <v>8</v>
      </c>
      <c r="O60" s="24" t="s">
        <v>317</v>
      </c>
      <c r="P60">
        <v>57</v>
      </c>
    </row>
    <row r="61" spans="1:16" x14ac:dyDescent="0.2">
      <c r="A61" s="25" t="s">
        <v>43</v>
      </c>
      <c r="B61">
        <v>6</v>
      </c>
      <c r="F61" s="25" t="s">
        <v>43</v>
      </c>
      <c r="G61">
        <v>4</v>
      </c>
      <c r="H61">
        <v>9</v>
      </c>
      <c r="I61">
        <v>5</v>
      </c>
      <c r="J61">
        <v>18</v>
      </c>
      <c r="L61" s="25" t="s">
        <v>43</v>
      </c>
      <c r="M61">
        <v>4</v>
      </c>
    </row>
    <row r="62" spans="1:16" x14ac:dyDescent="0.2">
      <c r="A62" s="25" t="s">
        <v>42</v>
      </c>
      <c r="B62">
        <v>2</v>
      </c>
      <c r="F62" s="25" t="s">
        <v>42</v>
      </c>
      <c r="G62">
        <v>2</v>
      </c>
      <c r="H62">
        <v>4</v>
      </c>
      <c r="I62">
        <v>1</v>
      </c>
      <c r="J62">
        <v>7</v>
      </c>
      <c r="L62" s="25" t="s">
        <v>42</v>
      </c>
      <c r="M62">
        <v>3</v>
      </c>
    </row>
    <row r="63" spans="1:16" x14ac:dyDescent="0.2">
      <c r="A63" s="25" t="s">
        <v>35</v>
      </c>
      <c r="B63">
        <v>5</v>
      </c>
      <c r="F63" s="25" t="s">
        <v>35</v>
      </c>
      <c r="G63">
        <v>9</v>
      </c>
      <c r="H63">
        <v>21</v>
      </c>
      <c r="I63">
        <v>3</v>
      </c>
      <c r="J63">
        <v>33</v>
      </c>
      <c r="L63" s="25" t="s">
        <v>35</v>
      </c>
      <c r="M63">
        <v>3</v>
      </c>
    </row>
    <row r="64" spans="1:16" x14ac:dyDescent="0.2">
      <c r="A64" s="25" t="s">
        <v>165</v>
      </c>
      <c r="B64">
        <v>1</v>
      </c>
      <c r="F64" s="25" t="s">
        <v>165</v>
      </c>
      <c r="G64">
        <v>4</v>
      </c>
      <c r="H64">
        <v>5</v>
      </c>
      <c r="I64">
        <v>1</v>
      </c>
      <c r="J64">
        <v>10</v>
      </c>
      <c r="L64" s="25" t="s">
        <v>165</v>
      </c>
      <c r="M64">
        <v>2</v>
      </c>
    </row>
    <row r="65" spans="1:13" x14ac:dyDescent="0.2">
      <c r="A65" s="25" t="s">
        <v>36</v>
      </c>
      <c r="B65">
        <v>4</v>
      </c>
      <c r="F65" s="25" t="s">
        <v>36</v>
      </c>
      <c r="G65">
        <v>5</v>
      </c>
      <c r="H65">
        <v>4</v>
      </c>
      <c r="I65">
        <v>1</v>
      </c>
      <c r="J65">
        <v>10</v>
      </c>
      <c r="L65" s="25" t="s">
        <v>36</v>
      </c>
      <c r="M65">
        <v>1</v>
      </c>
    </row>
    <row r="66" spans="1:13" x14ac:dyDescent="0.2">
      <c r="A66" s="24" t="s">
        <v>23</v>
      </c>
      <c r="B66">
        <v>26</v>
      </c>
      <c r="F66" s="24" t="s">
        <v>23</v>
      </c>
      <c r="G66">
        <v>22</v>
      </c>
      <c r="H66">
        <v>42</v>
      </c>
      <c r="I66">
        <v>20</v>
      </c>
      <c r="J66">
        <v>84</v>
      </c>
      <c r="L66" s="24" t="s">
        <v>23</v>
      </c>
      <c r="M66">
        <v>15</v>
      </c>
    </row>
    <row r="67" spans="1:13" x14ac:dyDescent="0.2">
      <c r="A67" s="25" t="s">
        <v>39</v>
      </c>
      <c r="B67">
        <v>9</v>
      </c>
      <c r="F67" s="25" t="s">
        <v>39</v>
      </c>
      <c r="G67">
        <v>8</v>
      </c>
      <c r="H67">
        <v>14</v>
      </c>
      <c r="I67">
        <v>6</v>
      </c>
      <c r="J67">
        <v>28</v>
      </c>
      <c r="L67" s="25" t="s">
        <v>39</v>
      </c>
      <c r="M67">
        <v>2</v>
      </c>
    </row>
    <row r="68" spans="1:13" x14ac:dyDescent="0.2">
      <c r="A68" s="25" t="s">
        <v>28</v>
      </c>
      <c r="B68">
        <v>5</v>
      </c>
      <c r="F68" s="25" t="s">
        <v>28</v>
      </c>
      <c r="G68">
        <v>9</v>
      </c>
      <c r="H68">
        <v>14</v>
      </c>
      <c r="I68">
        <v>4</v>
      </c>
      <c r="J68">
        <v>27</v>
      </c>
      <c r="L68" s="25" t="s">
        <v>28</v>
      </c>
      <c r="M68">
        <v>4</v>
      </c>
    </row>
    <row r="69" spans="1:13" x14ac:dyDescent="0.2">
      <c r="A69" s="25" t="s">
        <v>26</v>
      </c>
      <c r="B69">
        <v>3</v>
      </c>
      <c r="F69" s="25" t="s">
        <v>26</v>
      </c>
      <c r="G69">
        <v>1</v>
      </c>
      <c r="H69">
        <v>3</v>
      </c>
      <c r="I69">
        <v>3</v>
      </c>
      <c r="J69">
        <v>7</v>
      </c>
      <c r="L69" s="25" t="s">
        <v>26</v>
      </c>
      <c r="M69">
        <v>1</v>
      </c>
    </row>
    <row r="70" spans="1:13" x14ac:dyDescent="0.2">
      <c r="A70" s="25" t="s">
        <v>27</v>
      </c>
      <c r="B70">
        <v>3</v>
      </c>
      <c r="F70" s="25" t="s">
        <v>27</v>
      </c>
      <c r="G70">
        <v>1</v>
      </c>
      <c r="I70">
        <v>3</v>
      </c>
      <c r="J70">
        <v>4</v>
      </c>
      <c r="L70" s="25" t="s">
        <v>27</v>
      </c>
      <c r="M70">
        <v>2</v>
      </c>
    </row>
    <row r="71" spans="1:13" x14ac:dyDescent="0.2">
      <c r="A71" s="25" t="s">
        <v>40</v>
      </c>
      <c r="B71">
        <v>6</v>
      </c>
      <c r="F71" s="25" t="s">
        <v>40</v>
      </c>
      <c r="G71">
        <v>3</v>
      </c>
      <c r="H71">
        <v>11</v>
      </c>
      <c r="I71">
        <v>4</v>
      </c>
      <c r="J71">
        <v>18</v>
      </c>
      <c r="L71" s="25" t="s">
        <v>40</v>
      </c>
      <c r="M71">
        <v>6</v>
      </c>
    </row>
    <row r="72" spans="1:13" x14ac:dyDescent="0.2">
      <c r="A72" s="24" t="s">
        <v>317</v>
      </c>
      <c r="B72">
        <v>78</v>
      </c>
      <c r="F72" s="24" t="s">
        <v>317</v>
      </c>
      <c r="G72">
        <v>63</v>
      </c>
      <c r="H72">
        <v>145</v>
      </c>
      <c r="I72">
        <v>54</v>
      </c>
      <c r="J72">
        <v>262</v>
      </c>
      <c r="L72" s="24" t="s">
        <v>317</v>
      </c>
      <c r="M72">
        <v>57</v>
      </c>
    </row>
  </sheetData>
  <pageMargins left="0.7" right="0.7" top="0.75" bottom="0.75" header="0.3" footer="0.3"/>
  <pageSetup orientation="portrait" horizontalDpi="0" verticalDpi="0"/>
  <drawing r:id="rId8"/>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Codebook</vt:lpstr>
      <vt:lpstr>Raw Coding</vt:lpstr>
      <vt:lpstr>Basic Info</vt:lpstr>
      <vt:lpstr>Pivot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Wagner, Katie</cp:lastModifiedBy>
  <cp:revision/>
  <cp:lastPrinted>2026-04-22T03:36:32Z</cp:lastPrinted>
  <dcterms:created xsi:type="dcterms:W3CDTF">2026-03-25T20:01:00Z</dcterms:created>
  <dcterms:modified xsi:type="dcterms:W3CDTF">2026-05-27T15:44:33Z</dcterms:modified>
  <cp:category/>
  <cp:contentStatus/>
</cp:coreProperties>
</file>